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فروردین 1401\سپهر\"/>
    </mc:Choice>
  </mc:AlternateContent>
  <xr:revisionPtr revIDLastSave="0" documentId="13_ncr:1_{88BB93D9-276C-4781-AC9A-A14C4CD7DA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سهام!$C$11:$AA$14</definedName>
    <definedName name="_xlnm.Print_Area" localSheetId="4">'اوراق مشارکت'!$A$1:$AN$24</definedName>
    <definedName name="_xlnm.Print_Area" localSheetId="1">'سرمایه گذاری ها'!$A$1:$S$22</definedName>
    <definedName name="_xlnm.Print_Area" localSheetId="0">'صفحه اول '!$A$1:$N$64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Q15" i="1"/>
  <c r="S15" i="1"/>
  <c r="U15" i="1"/>
  <c r="W15" i="1"/>
  <c r="Y15" i="1"/>
  <c r="F13" i="13" l="1"/>
  <c r="D10" i="15" s="1"/>
  <c r="J13" i="13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L13" i="6"/>
  <c r="M13" i="6"/>
  <c r="N13" i="6"/>
  <c r="O13" i="6"/>
  <c r="P13" i="6"/>
  <c r="Q13" i="6"/>
  <c r="R13" i="6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3" i="16"/>
  <c r="AB15" i="5"/>
  <c r="M12" i="16" s="1"/>
  <c r="O14" i="16"/>
  <c r="F14" i="14"/>
  <c r="D14" i="14"/>
  <c r="E13" i="16"/>
  <c r="G13" i="16" s="1"/>
  <c r="I13" i="16"/>
  <c r="K13" i="16"/>
  <c r="M14" i="16"/>
  <c r="G14" i="16"/>
  <c r="E14" i="16"/>
  <c r="G15" i="16"/>
  <c r="E15" i="16"/>
  <c r="Z15" i="5"/>
  <c r="X15" i="5"/>
  <c r="K12" i="16" s="1"/>
  <c r="V15" i="5"/>
  <c r="L15" i="5"/>
  <c r="N15" i="5"/>
  <c r="E12" i="16" s="1"/>
  <c r="P15" i="5"/>
  <c r="G12" i="16" s="1"/>
  <c r="R15" i="5"/>
  <c r="T15" i="5"/>
  <c r="I12" i="16" s="1"/>
  <c r="AD15" i="5"/>
  <c r="O12" i="16" s="1"/>
  <c r="I15" i="16"/>
  <c r="K15" i="16"/>
  <c r="M15" i="16"/>
  <c r="O15" i="16"/>
  <c r="K14" i="16"/>
  <c r="I14" i="16"/>
  <c r="P17" i="16"/>
  <c r="N17" i="16"/>
  <c r="L17" i="16"/>
  <c r="J17" i="16"/>
  <c r="H17" i="16"/>
  <c r="F17" i="16"/>
  <c r="D17" i="16"/>
  <c r="F10" i="15" l="1"/>
  <c r="F9" i="15"/>
  <c r="G17" i="16"/>
  <c r="O17" i="16"/>
  <c r="AF13" i="5" s="1"/>
  <c r="E17" i="16"/>
  <c r="M13" i="16"/>
  <c r="M17" i="16" s="1"/>
  <c r="K17" i="16"/>
  <c r="I17" i="16"/>
  <c r="F13" i="15" l="1"/>
  <c r="T11" i="6"/>
  <c r="T10" i="6"/>
  <c r="H11" i="15"/>
  <c r="H9" i="15"/>
  <c r="H10" i="15"/>
  <c r="Q17" i="16"/>
  <c r="Q16" i="16"/>
  <c r="Q14" i="16"/>
  <c r="Q13" i="16"/>
  <c r="Q12" i="16"/>
  <c r="Q15" i="16"/>
  <c r="H13" i="15" l="1"/>
  <c r="T13" i="6"/>
  <c r="AL17" i="3"/>
  <c r="AA15" i="1"/>
  <c r="AF15" i="5"/>
</calcChain>
</file>

<file path=xl/sharedStrings.xml><?xml version="1.0" encoding="utf-8"?>
<sst xmlns="http://schemas.openxmlformats.org/spreadsheetml/2006/main" count="566" uniqueCount="121">
  <si>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</si>
  <si>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</si>
  <si>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</si>
  <si>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</si>
  <si>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</si>
  <si>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</si>
  <si>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</si>
  <si>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</si>
  <si>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</si>
  <si>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</si>
  <si>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</si>
  <si>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</si>
  <si>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</si>
  <si>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</si>
  <si>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</si>
  <si>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</si>
  <si>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</si>
  <si>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</si>
  <si>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</si>
  <si>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</si>
  <si>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</si>
  <si>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</si>
  <si>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</si>
  <si>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</si>
  <si>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</si>
  <si>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</si>
  <si>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</si>
  <si>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</si>
  <si>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</si>
  <si>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</si>
  <si>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</si>
  <si>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</si>
  <si>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</si>
  <si>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</si>
  <si>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</si>
  <si>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</si>
  <si>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</si>
  <si>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</si>
  <si>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</si>
  <si>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</si>
  <si>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</si>
  <si>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</si>
  <si>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</si>
  <si>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</si>
  <si>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</si>
  <si>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</si>
  <si>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</si>
  <si>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</si>
  <si>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</si>
  <si>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</si>
  <si>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</si>
  <si>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</si>
  <si>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</si>
  <si>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</si>
  <si>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</si>
  <si>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</si>
  <si>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</si>
  <si>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</si>
  <si>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</si>
  <si>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</si>
  <si>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</si>
  <si>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</si>
  <si>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</si>
  <si>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</si>
  <si>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</si>
  <si>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</si>
  <si>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</si>
  <si>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</si>
  <si>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</si>
  <si>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</si>
  <si>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</si>
  <si>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</si>
  <si>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</si>
  <si>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</si>
  <si>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</si>
  <si>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</si>
  <si>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</si>
  <si>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</si>
  <si>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</si>
  <si>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</si>
  <si>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</si>
  <si>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</si>
  <si>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</si>
  <si>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</si>
  <si>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</si>
  <si>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</si>
  <si>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</si>
  <si>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</si>
  <si>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</si>
  <si>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</si>
  <si>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</si>
  <si>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</si>
  <si>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</si>
  <si>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</si>
  <si>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</si>
  <si>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</si>
  <si>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</si>
  <si>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</si>
  <si>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</si>
  <si>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</si>
  <si>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</si>
  <si>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</si>
  <si>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</si>
  <si>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</si>
  <si>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</si>
  <si>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 xml:space="preserve"> 1400/12/29</t>
  </si>
  <si>
    <t>گواهی سپرده مدت دار بانک ملت 1400/12/28</t>
  </si>
  <si>
    <t>1401/12/28</t>
  </si>
  <si>
    <t>خیر</t>
  </si>
  <si>
    <t>بانک ملت ملاصدرا</t>
  </si>
  <si>
    <t>9442253787</t>
  </si>
  <si>
    <t>1400/08/02</t>
  </si>
  <si>
    <t>9547682762</t>
  </si>
  <si>
    <t>معین برای سایر درآمدهای تنزیل سود بانک</t>
  </si>
  <si>
    <t>سرمایه گذاری در سهام پروژه های در جریان</t>
  </si>
  <si>
    <t>1.1. سرمایه گذاری در سهام پروژه های سرمایه گذاری</t>
  </si>
  <si>
    <t>سرمایه‌گذاری در سهام پروژه های سرمایه گذاری</t>
  </si>
  <si>
    <t>‫برای ماه منتهی به 1401/01/31</t>
  </si>
  <si>
    <t>برای ماه منتهی به  1401/01/31</t>
  </si>
  <si>
    <t xml:space="preserve"> 1401/01/31</t>
  </si>
  <si>
    <t>حساب جاری (در شرف تاسیس)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</si>
</sst>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78443</xdr:rowOff>
    </xdr:from>
    <xdr:to>
      <xdr:col>13</xdr:col>
      <xdr:colOff>571500</xdr:colOff>
      <xdr:row>61</xdr:row>
      <xdr:rowOff>141913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A5B320-6035-CCE6-2688-ACB579B68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52" t="11295" r="32684" b="5857"/>
        <a:stretch/>
      </xdr:blipFill>
      <xdr:spPr>
        <a:xfrm>
          <a:off x="9905809500" y="649943"/>
          <a:ext cx="8438029" cy="11919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K33"/>
  <sheetViews>
    <sheetView showGridLines="0" rightToLeft="1" view="pageBreakPreview" zoomScale="85" zoomScaleNormal="100" zoomScaleSheetLayoutView="85" workbookViewId="0">
      <selection activeCell="R43" sqref="R43"/>
    </sheetView>
  </sheetViews>
  <sheetFormatPr defaultRowHeight="15" x14ac:dyDescent="0.25"/>
  <sheetData>
    <row r="31" spans="2:11" ht="36" x14ac:dyDescent="0.6">
      <c r="B31" s="137" t="s">
        <v>103</v>
      </c>
      <c r="C31" s="138"/>
      <c r="D31" s="138"/>
      <c r="E31" s="138"/>
      <c r="F31" s="138"/>
      <c r="G31" s="138"/>
      <c r="H31" s="138"/>
      <c r="I31" s="138"/>
      <c r="J31" s="138"/>
      <c r="K31" s="138"/>
    </row>
    <row r="32" spans="2:11" ht="36" x14ac:dyDescent="0.6">
      <c r="B32" s="137" t="s">
        <v>102</v>
      </c>
      <c r="C32" s="138"/>
      <c r="D32" s="138"/>
      <c r="E32" s="138"/>
      <c r="F32" s="138"/>
      <c r="G32" s="138"/>
      <c r="H32" s="138"/>
      <c r="I32" s="138"/>
      <c r="J32" s="138"/>
      <c r="K32" s="138"/>
    </row>
    <row r="33" spans="2:11" ht="36" x14ac:dyDescent="0.6">
      <c r="B33" s="137" t="s">
        <v>117</v>
      </c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F20" sqref="F2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9" t="s">
        <v>104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27" customHeight="1" x14ac:dyDescent="0.25">
      <c r="B3" s="169" t="s">
        <v>43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27" customHeight="1" x14ac:dyDescent="0.25">
      <c r="B4" s="169" t="s">
        <v>118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7" t="s">
        <v>93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8" t="s">
        <v>44</v>
      </c>
      <c r="C8" s="168" t="s">
        <v>44</v>
      </c>
      <c r="D8" s="168" t="s">
        <v>44</v>
      </c>
      <c r="E8" s="168" t="s">
        <v>44</v>
      </c>
      <c r="F8" s="168" t="s">
        <v>44</v>
      </c>
      <c r="G8" s="168" t="s">
        <v>44</v>
      </c>
      <c r="H8" s="168" t="s">
        <v>44</v>
      </c>
      <c r="I8" s="118"/>
      <c r="J8" s="168" t="s">
        <v>45</v>
      </c>
      <c r="K8" s="168" t="s">
        <v>45</v>
      </c>
      <c r="L8" s="168" t="s">
        <v>45</v>
      </c>
      <c r="M8" s="168" t="s">
        <v>45</v>
      </c>
      <c r="N8" s="168" t="s">
        <v>45</v>
      </c>
      <c r="O8" s="118"/>
      <c r="P8" s="168" t="s">
        <v>46</v>
      </c>
      <c r="Q8" s="168" t="s">
        <v>46</v>
      </c>
      <c r="R8" s="168" t="s">
        <v>46</v>
      </c>
      <c r="S8" s="168" t="s">
        <v>46</v>
      </c>
      <c r="T8" s="168" t="s">
        <v>46</v>
      </c>
    </row>
    <row r="9" spans="2:28" s="37" customFormat="1" ht="58.5" customHeight="1" x14ac:dyDescent="0.25">
      <c r="B9" s="171" t="s">
        <v>47</v>
      </c>
      <c r="C9" s="119"/>
      <c r="D9" s="171" t="s">
        <v>48</v>
      </c>
      <c r="E9" s="119"/>
      <c r="F9" s="171" t="s">
        <v>22</v>
      </c>
      <c r="G9" s="119"/>
      <c r="H9" s="171" t="s">
        <v>23</v>
      </c>
      <c r="I9" s="118"/>
      <c r="J9" s="171" t="s">
        <v>49</v>
      </c>
      <c r="K9" s="119"/>
      <c r="L9" s="171" t="s">
        <v>50</v>
      </c>
      <c r="M9" s="119"/>
      <c r="N9" s="171" t="s">
        <v>51</v>
      </c>
      <c r="O9" s="118"/>
      <c r="P9" s="171" t="s">
        <v>49</v>
      </c>
      <c r="Q9" s="119"/>
      <c r="R9" s="171" t="s">
        <v>50</v>
      </c>
      <c r="S9" s="119"/>
      <c r="T9" s="171" t="s">
        <v>51</v>
      </c>
    </row>
    <row r="10" spans="2:28" s="36" customFormat="1" ht="23.25" customHeight="1" x14ac:dyDescent="0.25">
      <c r="B10" s="120"/>
      <c r="C10" s="118"/>
      <c r="D10" s="121"/>
      <c r="E10" s="118"/>
      <c r="F10" s="118"/>
      <c r="G10" s="118"/>
      <c r="H10" s="121"/>
      <c r="I10" s="118"/>
      <c r="J10" s="122"/>
      <c r="K10" s="123"/>
      <c r="L10" s="122"/>
      <c r="M10" s="123"/>
      <c r="N10" s="122"/>
      <c r="O10" s="123"/>
      <c r="P10" s="122"/>
      <c r="Q10" s="123"/>
      <c r="R10" s="122"/>
      <c r="S10" s="123"/>
      <c r="T10" s="122"/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0" t="s">
        <v>77</v>
      </c>
      <c r="C13" s="170"/>
      <c r="D13" s="170"/>
      <c r="E13" s="170"/>
      <c r="F13" s="170"/>
      <c r="G13" s="170"/>
      <c r="H13" s="170"/>
      <c r="I13" s="118"/>
      <c r="J13" s="124">
        <f t="shared" ref="J13:T13" si="0">SUM(J10:J11)</f>
        <v>0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0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0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2" t="s">
        <v>104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2:28" ht="35.25" x14ac:dyDescent="0.55000000000000004">
      <c r="B3" s="172" t="s">
        <v>43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8" ht="35.25" x14ac:dyDescent="0.55000000000000004">
      <c r="B4" s="172" t="s">
        <v>118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K8" s="141" t="s">
        <v>45</v>
      </c>
      <c r="L8" s="141" t="s">
        <v>45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  <c r="S8" s="141" t="s">
        <v>46</v>
      </c>
      <c r="T8" s="141" t="s">
        <v>46</v>
      </c>
      <c r="U8" s="141" t="s">
        <v>46</v>
      </c>
      <c r="V8" s="141" t="s">
        <v>46</v>
      </c>
    </row>
    <row r="9" spans="2:28" s="43" customFormat="1" ht="55.5" customHeight="1" x14ac:dyDescent="0.25">
      <c r="B9" s="140" t="s">
        <v>1</v>
      </c>
      <c r="D9" s="173" t="s">
        <v>63</v>
      </c>
      <c r="E9" s="44"/>
      <c r="F9" s="173" t="s">
        <v>64</v>
      </c>
      <c r="G9" s="44"/>
      <c r="H9" s="173" t="s">
        <v>65</v>
      </c>
      <c r="I9" s="44"/>
      <c r="J9" s="173" t="s">
        <v>39</v>
      </c>
      <c r="K9" s="44"/>
      <c r="L9" s="173" t="s">
        <v>66</v>
      </c>
      <c r="N9" s="173" t="s">
        <v>63</v>
      </c>
      <c r="O9" s="44"/>
      <c r="P9" s="173" t="s">
        <v>64</v>
      </c>
      <c r="Q9" s="44"/>
      <c r="R9" s="173" t="s">
        <v>65</v>
      </c>
      <c r="S9" s="44"/>
      <c r="T9" s="173" t="s">
        <v>39</v>
      </c>
      <c r="U9" s="44"/>
      <c r="V9" s="173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55000000000000004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67.5" customHeight="1" x14ac:dyDescent="0.55000000000000004"/>
    <row r="6" spans="2:28" ht="30" x14ac:dyDescent="0.55000000000000004">
      <c r="B6" s="156" t="s">
        <v>95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7" t="s">
        <v>1</v>
      </c>
      <c r="D7" s="174" t="s">
        <v>53</v>
      </c>
      <c r="E7" s="174" t="s">
        <v>53</v>
      </c>
      <c r="F7" s="174" t="s">
        <v>53</v>
      </c>
      <c r="G7" s="174" t="s">
        <v>53</v>
      </c>
      <c r="H7" s="174" t="s">
        <v>53</v>
      </c>
      <c r="J7" s="174" t="s">
        <v>45</v>
      </c>
      <c r="K7" s="174" t="s">
        <v>45</v>
      </c>
      <c r="L7" s="174" t="s">
        <v>45</v>
      </c>
      <c r="M7" s="174" t="s">
        <v>45</v>
      </c>
      <c r="N7" s="174" t="s">
        <v>45</v>
      </c>
      <c r="P7" s="174" t="s">
        <v>46</v>
      </c>
      <c r="Q7" s="174" t="s">
        <v>46</v>
      </c>
      <c r="R7" s="174" t="s">
        <v>46</v>
      </c>
      <c r="S7" s="174" t="s">
        <v>46</v>
      </c>
      <c r="T7" s="174" t="s">
        <v>46</v>
      </c>
    </row>
    <row r="8" spans="2:28" s="40" customFormat="1" ht="63.75" customHeight="1" x14ac:dyDescent="0.6">
      <c r="B8" s="177" t="s">
        <v>1</v>
      </c>
      <c r="D8" s="176" t="s">
        <v>54</v>
      </c>
      <c r="E8" s="61"/>
      <c r="F8" s="176" t="s">
        <v>55</v>
      </c>
      <c r="G8" s="61"/>
      <c r="H8" s="176" t="s">
        <v>56</v>
      </c>
      <c r="J8" s="176" t="s">
        <v>57</v>
      </c>
      <c r="K8" s="61"/>
      <c r="L8" s="176" t="s">
        <v>50</v>
      </c>
      <c r="M8" s="61"/>
      <c r="N8" s="176" t="s">
        <v>58</v>
      </c>
      <c r="P8" s="176" t="s">
        <v>57</v>
      </c>
      <c r="Q8" s="61"/>
      <c r="R8" s="176" t="s">
        <v>50</v>
      </c>
      <c r="S8" s="61"/>
      <c r="T8" s="176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75" t="s">
        <v>77</v>
      </c>
      <c r="C12" s="175"/>
      <c r="D12" s="175"/>
      <c r="E12" s="175"/>
      <c r="F12" s="175"/>
      <c r="G12" s="175"/>
      <c r="H12" s="175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104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43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118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L8" s="141" t="s">
        <v>46</v>
      </c>
      <c r="M8" s="141" t="s">
        <v>46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</row>
    <row r="9" spans="2:28" ht="57" customHeight="1" x14ac:dyDescent="0.65">
      <c r="B9" s="140" t="s">
        <v>1</v>
      </c>
      <c r="D9" s="144" t="s">
        <v>5</v>
      </c>
      <c r="E9" s="53"/>
      <c r="F9" s="144" t="s">
        <v>59</v>
      </c>
      <c r="G9" s="53"/>
      <c r="H9" s="144" t="s">
        <v>60</v>
      </c>
      <c r="I9" s="53"/>
      <c r="J9" s="144" t="s">
        <v>61</v>
      </c>
      <c r="K9" s="39"/>
      <c r="L9" s="144" t="s">
        <v>5</v>
      </c>
      <c r="M9" s="53"/>
      <c r="N9" s="144" t="s">
        <v>59</v>
      </c>
      <c r="O9" s="53"/>
      <c r="P9" s="144" t="s">
        <v>60</v>
      </c>
      <c r="Q9" s="53"/>
      <c r="R9" s="144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1</v>
      </c>
      <c r="D8" s="139" t="s">
        <v>45</v>
      </c>
      <c r="E8" s="139" t="s">
        <v>45</v>
      </c>
      <c r="F8" s="139" t="s">
        <v>45</v>
      </c>
      <c r="G8" s="139" t="s">
        <v>45</v>
      </c>
      <c r="H8" s="139" t="s">
        <v>45</v>
      </c>
      <c r="I8" s="139" t="s">
        <v>45</v>
      </c>
      <c r="J8" s="139" t="s">
        <v>45</v>
      </c>
      <c r="L8" s="139" t="s">
        <v>46</v>
      </c>
      <c r="M8" s="139" t="s">
        <v>46</v>
      </c>
      <c r="N8" s="139" t="s">
        <v>46</v>
      </c>
      <c r="O8" s="139" t="s">
        <v>46</v>
      </c>
      <c r="P8" s="139" t="s">
        <v>46</v>
      </c>
      <c r="Q8" s="139" t="s">
        <v>46</v>
      </c>
      <c r="R8" s="139" t="s">
        <v>46</v>
      </c>
    </row>
    <row r="9" spans="2:28" s="4" customFormat="1" ht="63" customHeight="1" x14ac:dyDescent="0.55000000000000004">
      <c r="B9" s="165" t="s">
        <v>1</v>
      </c>
      <c r="D9" s="142" t="s">
        <v>5</v>
      </c>
      <c r="E9" s="45"/>
      <c r="F9" s="142" t="s">
        <v>59</v>
      </c>
      <c r="G9" s="45"/>
      <c r="H9" s="142" t="s">
        <v>60</v>
      </c>
      <c r="I9" s="45"/>
      <c r="J9" s="142" t="s">
        <v>62</v>
      </c>
      <c r="L9" s="142" t="s">
        <v>5</v>
      </c>
      <c r="M9" s="45"/>
      <c r="N9" s="142" t="s">
        <v>59</v>
      </c>
      <c r="O9" s="45"/>
      <c r="P9" s="142" t="s">
        <v>60</v>
      </c>
      <c r="Q9" s="45"/>
      <c r="R9" s="142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B35" sqref="B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7"/>
      <c r="R2" s="17"/>
      <c r="S2" s="17"/>
      <c r="T2" s="17"/>
      <c r="U2" s="17"/>
    </row>
    <row r="3" spans="2:28" ht="30" x14ac:dyDescent="0.6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7"/>
      <c r="R3" s="17"/>
    </row>
    <row r="4" spans="2:28" ht="30" x14ac:dyDescent="0.6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0" t="s">
        <v>47</v>
      </c>
      <c r="D7" s="141" t="s">
        <v>45</v>
      </c>
      <c r="E7" s="141" t="s">
        <v>45</v>
      </c>
      <c r="F7" s="141" t="s">
        <v>45</v>
      </c>
      <c r="G7" s="141" t="s">
        <v>45</v>
      </c>
      <c r="H7" s="141" t="s">
        <v>45</v>
      </c>
      <c r="I7" s="141" t="s">
        <v>45</v>
      </c>
      <c r="J7" s="141" t="s">
        <v>45</v>
      </c>
      <c r="L7" s="141" t="s">
        <v>46</v>
      </c>
      <c r="M7" s="141" t="s">
        <v>46</v>
      </c>
      <c r="N7" s="141" t="s">
        <v>46</v>
      </c>
      <c r="O7" s="141" t="s">
        <v>46</v>
      </c>
      <c r="P7" s="141" t="s">
        <v>46</v>
      </c>
      <c r="Q7" s="141" t="s">
        <v>46</v>
      </c>
      <c r="R7" s="141" t="s">
        <v>46</v>
      </c>
    </row>
    <row r="8" spans="2:28" s="51" customFormat="1" ht="48" customHeight="1" x14ac:dyDescent="0.75">
      <c r="B8" s="140" t="s">
        <v>47</v>
      </c>
      <c r="D8" s="178" t="s">
        <v>67</v>
      </c>
      <c r="E8" s="52"/>
      <c r="F8" s="178" t="s">
        <v>64</v>
      </c>
      <c r="G8" s="52"/>
      <c r="H8" s="178" t="s">
        <v>65</v>
      </c>
      <c r="I8" s="52"/>
      <c r="J8" s="178" t="s">
        <v>68</v>
      </c>
      <c r="L8" s="178" t="s">
        <v>67</v>
      </c>
      <c r="M8" s="52"/>
      <c r="N8" s="178" t="s">
        <v>64</v>
      </c>
      <c r="O8" s="52"/>
      <c r="P8" s="178" t="s">
        <v>65</v>
      </c>
      <c r="Q8" s="52"/>
      <c r="R8" s="178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5"/>
  <sheetViews>
    <sheetView rightToLeft="1" view="pageBreakPreview" zoomScale="60" zoomScaleNormal="85" workbookViewId="0">
      <selection activeCell="B10" sqref="B10:J1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3" t="s">
        <v>69</v>
      </c>
      <c r="C8" s="143" t="s">
        <v>69</v>
      </c>
      <c r="D8" s="143" t="s">
        <v>69</v>
      </c>
      <c r="F8" s="143" t="s">
        <v>45</v>
      </c>
      <c r="G8" s="143" t="s">
        <v>45</v>
      </c>
      <c r="H8" s="143" t="s">
        <v>45</v>
      </c>
      <c r="J8" s="143" t="s">
        <v>46</v>
      </c>
      <c r="K8" s="143" t="s">
        <v>46</v>
      </c>
      <c r="L8" s="143" t="s">
        <v>46</v>
      </c>
    </row>
    <row r="9" spans="2:28" s="40" customFormat="1" ht="50.25" customHeight="1" x14ac:dyDescent="0.6">
      <c r="B9" s="174" t="s">
        <v>70</v>
      </c>
      <c r="D9" s="174" t="s">
        <v>36</v>
      </c>
      <c r="F9" s="174" t="s">
        <v>71</v>
      </c>
      <c r="H9" s="174" t="s">
        <v>72</v>
      </c>
      <c r="J9" s="174" t="s">
        <v>71</v>
      </c>
      <c r="L9" s="174" t="s">
        <v>72</v>
      </c>
    </row>
    <row r="10" spans="2:28" s="4" customFormat="1" ht="21.75" customHeight="1" x14ac:dyDescent="0.55000000000000004">
      <c r="B10" s="45" t="s">
        <v>106</v>
      </c>
      <c r="D10" s="69" t="s">
        <v>52</v>
      </c>
      <c r="F10" s="97">
        <v>3156191768</v>
      </c>
      <c r="G10" s="6"/>
      <c r="H10" s="12" t="s">
        <v>52</v>
      </c>
      <c r="I10" s="6"/>
      <c r="J10" s="97">
        <v>3254821904</v>
      </c>
      <c r="K10" s="6"/>
      <c r="L10" s="12"/>
    </row>
    <row r="11" spans="2:28" s="4" customFormat="1" ht="21.75" customHeight="1" x14ac:dyDescent="0.55000000000000004">
      <c r="D11" s="68"/>
      <c r="F11" s="98"/>
      <c r="G11" s="6"/>
      <c r="H11" s="6"/>
      <c r="I11" s="6"/>
      <c r="J11" s="98"/>
      <c r="K11" s="6"/>
      <c r="L11" s="6"/>
    </row>
    <row r="12" spans="2:28" s="4" customFormat="1" ht="21.75" customHeight="1" x14ac:dyDescent="0.55000000000000004">
      <c r="D12" s="68"/>
      <c r="F12" s="98"/>
      <c r="G12" s="6"/>
      <c r="H12" s="6"/>
      <c r="I12" s="6"/>
      <c r="J12" s="98"/>
      <c r="K12" s="6"/>
      <c r="L12" s="6"/>
    </row>
    <row r="13" spans="2:28" ht="21.75" customHeight="1" thickBot="1" x14ac:dyDescent="0.6">
      <c r="B13" s="179" t="s">
        <v>77</v>
      </c>
      <c r="C13" s="179"/>
      <c r="D13" s="179"/>
      <c r="F13" s="100">
        <f>SUM(F10:F11)</f>
        <v>3156191768</v>
      </c>
      <c r="G13" s="101"/>
      <c r="H13" s="102"/>
      <c r="I13" s="101"/>
      <c r="J13" s="100">
        <f>SUM(J10:J11)</f>
        <v>3254821904</v>
      </c>
      <c r="K13" s="101"/>
      <c r="L13" s="102"/>
    </row>
    <row r="14" spans="2:28" ht="21.75" customHeight="1" thickTop="1" x14ac:dyDescent="0.55000000000000004"/>
    <row r="15" spans="2:28" ht="30" x14ac:dyDescent="0.75">
      <c r="F15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3:D1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D30" sqref="D30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</row>
    <row r="3" spans="2:28" ht="30" x14ac:dyDescent="0.55000000000000004">
      <c r="B3" s="139" t="s">
        <v>43</v>
      </c>
      <c r="C3" s="139"/>
      <c r="D3" s="139"/>
      <c r="E3" s="139"/>
      <c r="F3" s="139"/>
    </row>
    <row r="4" spans="2:28" ht="30" x14ac:dyDescent="0.55000000000000004">
      <c r="B4" s="139" t="s">
        <v>118</v>
      </c>
      <c r="C4" s="139"/>
      <c r="D4" s="139"/>
      <c r="E4" s="139"/>
      <c r="F4" s="139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73</v>
      </c>
      <c r="D8" s="139" t="s">
        <v>45</v>
      </c>
      <c r="F8" s="139" t="s">
        <v>119</v>
      </c>
    </row>
    <row r="9" spans="2:28" ht="30" x14ac:dyDescent="0.55000000000000004">
      <c r="B9" s="181" t="s">
        <v>73</v>
      </c>
      <c r="D9" s="182" t="s">
        <v>39</v>
      </c>
      <c r="F9" s="182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113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0">
        <v>16</v>
      </c>
      <c r="B18" s="180"/>
      <c r="C18" s="180"/>
      <c r="D18" s="180"/>
      <c r="E18" s="180"/>
      <c r="F18" s="18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tabSelected="1" view="pageBreakPreview" zoomScale="85" zoomScaleNormal="85" zoomScaleSheetLayoutView="85" workbookViewId="0">
      <selection activeCell="G13" sqref="G13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39.42578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9" t="s">
        <v>104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118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0" t="s">
        <v>84</v>
      </c>
      <c r="D9" s="141" t="s">
        <v>105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119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2"/>
      <c r="E10" s="142" t="s">
        <v>6</v>
      </c>
      <c r="F10" s="12"/>
      <c r="G10" s="142" t="s">
        <v>7</v>
      </c>
      <c r="I10" s="142" t="s">
        <v>85</v>
      </c>
      <c r="J10" s="12"/>
      <c r="K10" s="142" t="s">
        <v>86</v>
      </c>
      <c r="M10" s="142" t="s">
        <v>6</v>
      </c>
      <c r="N10" s="12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11"/>
      <c r="E11" s="143" t="s">
        <v>6</v>
      </c>
      <c r="F11" s="11"/>
      <c r="G11" s="143" t="s">
        <v>7</v>
      </c>
      <c r="I11" s="143"/>
      <c r="J11" s="11"/>
      <c r="K11" s="143"/>
      <c r="M11" s="143" t="s">
        <v>6</v>
      </c>
      <c r="N11" s="11"/>
      <c r="O11" s="143" t="s">
        <v>7</v>
      </c>
      <c r="Q11" s="145" t="s">
        <v>11</v>
      </c>
    </row>
    <row r="12" spans="3:17" x14ac:dyDescent="0.55000000000000004">
      <c r="C12" s="41" t="s">
        <v>83</v>
      </c>
      <c r="E12" s="3">
        <f>'گواهی سپرده'!N15</f>
        <v>0</v>
      </c>
      <c r="G12" s="3">
        <f>'گواهی سپرده'!P15</f>
        <v>0</v>
      </c>
      <c r="I12" s="3">
        <f>'گواهی سپرده'!T15</f>
        <v>200000000000</v>
      </c>
      <c r="K12" s="3">
        <f>'گواهی سپرده'!X15</f>
        <v>0</v>
      </c>
      <c r="M12" s="3">
        <f>'گواهی سپرده'!AB15</f>
        <v>200000000000</v>
      </c>
      <c r="O12" s="3">
        <f>'گواهی سپرده'!AD15</f>
        <v>200000000000</v>
      </c>
      <c r="Q12" s="8">
        <f>O12/$O$17</f>
        <v>0.99071301453238403</v>
      </c>
    </row>
    <row r="13" spans="3:17" x14ac:dyDescent="0.55000000000000004">
      <c r="C13" s="2" t="s">
        <v>101</v>
      </c>
      <c r="E13" s="3">
        <f>سپرده!L13</f>
        <v>1080000</v>
      </c>
      <c r="G13" s="3">
        <f>E13</f>
        <v>1080000</v>
      </c>
      <c r="I13" s="3">
        <f>سپرده!N13</f>
        <v>1874000000</v>
      </c>
      <c r="K13" s="3">
        <f>سپرده!P13</f>
        <v>271588</v>
      </c>
      <c r="M13" s="3">
        <f>سپرده!R13</f>
        <v>1874808412</v>
      </c>
      <c r="O13" s="3">
        <f>سپرده!R13</f>
        <v>1874808412</v>
      </c>
      <c r="Q13" s="8">
        <f>O13/$O$17</f>
        <v>9.2869854676159592E-3</v>
      </c>
    </row>
    <row r="14" spans="3:17" hidden="1" x14ac:dyDescent="0.55000000000000004">
      <c r="C14" s="136" t="s">
        <v>80</v>
      </c>
      <c r="E14" s="3">
        <f>'اوراق مشارکت'!R17</f>
        <v>0</v>
      </c>
      <c r="G14" s="3">
        <f>'اوراق مشارکت'!T17</f>
        <v>0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0</v>
      </c>
      <c r="O14" s="3">
        <f>'اوراق مشارکت'!AJ17</f>
        <v>0</v>
      </c>
      <c r="Q14" s="8">
        <f>O14/$O$17</f>
        <v>0</v>
      </c>
    </row>
    <row r="15" spans="3:17" x14ac:dyDescent="0.55000000000000004">
      <c r="C15" s="2" t="s">
        <v>114</v>
      </c>
      <c r="E15" s="3">
        <f>سهام!G15</f>
        <v>0</v>
      </c>
      <c r="G15" s="3">
        <f>سهام!I15</f>
        <v>0</v>
      </c>
      <c r="I15" s="3">
        <f>سهام!M15</f>
        <v>0</v>
      </c>
      <c r="K15" s="3">
        <f>سهام!Q15</f>
        <v>0</v>
      </c>
      <c r="M15" s="3">
        <f>سهام!W15</f>
        <v>0</v>
      </c>
      <c r="O15" s="3">
        <f>سهام!Y15</f>
        <v>0</v>
      </c>
      <c r="Q15" s="8">
        <f>O15/$O$17</f>
        <v>0</v>
      </c>
    </row>
    <row r="16" spans="3:17" hidden="1" x14ac:dyDescent="0.55000000000000004">
      <c r="C16" s="2" t="s">
        <v>79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77</v>
      </c>
      <c r="D17" s="3">
        <f t="shared" ref="D17" si="0">SUM(D12:D16)</f>
        <v>0</v>
      </c>
      <c r="E17" s="10">
        <f t="shared" ref="E17:P17" si="1">SUM(E12:E16)</f>
        <v>1080000</v>
      </c>
      <c r="F17" s="3">
        <f t="shared" si="1"/>
        <v>0</v>
      </c>
      <c r="G17" s="10">
        <f>SUM(G12:G16)</f>
        <v>1080000</v>
      </c>
      <c r="H17" s="3">
        <f t="shared" si="1"/>
        <v>0</v>
      </c>
      <c r="I17" s="10">
        <f t="shared" si="1"/>
        <v>201874000000</v>
      </c>
      <c r="J17" s="3">
        <f t="shared" si="1"/>
        <v>0</v>
      </c>
      <c r="K17" s="10">
        <f t="shared" si="1"/>
        <v>271588</v>
      </c>
      <c r="L17" s="3">
        <f t="shared" si="1"/>
        <v>0</v>
      </c>
      <c r="M17" s="10">
        <f t="shared" si="1"/>
        <v>201874808412</v>
      </c>
      <c r="N17" s="3">
        <f t="shared" si="1"/>
        <v>0</v>
      </c>
      <c r="O17" s="10">
        <f>SUM(O12:O16)</f>
        <v>201874808412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C7" sqref="C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4.85546875" style="57" customWidth="1"/>
    <col min="8" max="8" width="3.5703125" style="57" bestFit="1" customWidth="1"/>
    <col min="9" max="9" width="24.7109375" style="57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4.140625" style="57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7" t="s">
        <v>104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3:27" ht="46.5" x14ac:dyDescent="0.8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3:27" ht="46.5" x14ac:dyDescent="0.8">
      <c r="C4" s="147" t="s">
        <v>118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6" t="s">
        <v>115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8" spans="3:27" s="76" customFormat="1" ht="34.5" customHeight="1" x14ac:dyDescent="0.25">
      <c r="C8" s="154" t="s">
        <v>1</v>
      </c>
      <c r="E8" s="153" t="s">
        <v>105</v>
      </c>
      <c r="F8" s="153" t="s">
        <v>2</v>
      </c>
      <c r="G8" s="153" t="s">
        <v>2</v>
      </c>
      <c r="H8" s="153" t="s">
        <v>2</v>
      </c>
      <c r="I8" s="153" t="s">
        <v>2</v>
      </c>
      <c r="J8" s="148"/>
      <c r="K8" s="153" t="s">
        <v>3</v>
      </c>
      <c r="L8" s="153" t="s">
        <v>3</v>
      </c>
      <c r="M8" s="153" t="s">
        <v>3</v>
      </c>
      <c r="N8" s="153" t="s">
        <v>3</v>
      </c>
      <c r="O8" s="153" t="s">
        <v>3</v>
      </c>
      <c r="P8" s="153" t="s">
        <v>3</v>
      </c>
      <c r="Q8" s="153" t="s">
        <v>3</v>
      </c>
      <c r="R8" s="148"/>
      <c r="S8" s="153" t="s">
        <v>119</v>
      </c>
      <c r="T8" s="153" t="s">
        <v>4</v>
      </c>
      <c r="U8" s="153" t="s">
        <v>4</v>
      </c>
      <c r="V8" s="153" t="s">
        <v>4</v>
      </c>
      <c r="W8" s="153" t="s">
        <v>4</v>
      </c>
      <c r="X8" s="153" t="s">
        <v>4</v>
      </c>
      <c r="Y8" s="153" t="s">
        <v>4</v>
      </c>
      <c r="Z8" s="153" t="s">
        <v>4</v>
      </c>
      <c r="AA8" s="153" t="s">
        <v>4</v>
      </c>
    </row>
    <row r="9" spans="3:27" s="76" customFormat="1" ht="44.25" customHeight="1" x14ac:dyDescent="0.25">
      <c r="C9" s="154" t="s">
        <v>1</v>
      </c>
      <c r="D9" s="148"/>
      <c r="E9" s="151" t="s">
        <v>5</v>
      </c>
      <c r="F9" s="149"/>
      <c r="G9" s="151" t="s">
        <v>6</v>
      </c>
      <c r="H9" s="77"/>
      <c r="I9" s="151" t="s">
        <v>7</v>
      </c>
      <c r="J9" s="148"/>
      <c r="K9" s="151" t="s">
        <v>8</v>
      </c>
      <c r="L9" s="151" t="s">
        <v>8</v>
      </c>
      <c r="M9" s="151" t="s">
        <v>8</v>
      </c>
      <c r="N9" s="77"/>
      <c r="O9" s="151" t="s">
        <v>9</v>
      </c>
      <c r="P9" s="151" t="s">
        <v>9</v>
      </c>
      <c r="Q9" s="151" t="s">
        <v>9</v>
      </c>
      <c r="R9" s="148"/>
      <c r="S9" s="151" t="s">
        <v>5</v>
      </c>
      <c r="T9" s="149"/>
      <c r="U9" s="151" t="s">
        <v>10</v>
      </c>
      <c r="V9" s="149"/>
      <c r="W9" s="151" t="s">
        <v>6</v>
      </c>
      <c r="X9" s="149"/>
      <c r="Y9" s="151" t="s">
        <v>7</v>
      </c>
      <c r="Z9" s="148"/>
      <c r="AA9" s="151" t="s">
        <v>11</v>
      </c>
    </row>
    <row r="10" spans="3:27" s="76" customFormat="1" ht="54" customHeight="1" x14ac:dyDescent="0.25">
      <c r="C10" s="154" t="s">
        <v>1</v>
      </c>
      <c r="D10" s="148"/>
      <c r="E10" s="152" t="s">
        <v>5</v>
      </c>
      <c r="F10" s="150"/>
      <c r="G10" s="152" t="s">
        <v>6</v>
      </c>
      <c r="H10" s="78"/>
      <c r="I10" s="152" t="s">
        <v>7</v>
      </c>
      <c r="J10" s="148"/>
      <c r="K10" s="152" t="s">
        <v>5</v>
      </c>
      <c r="L10" s="78"/>
      <c r="M10" s="152" t="s">
        <v>6</v>
      </c>
      <c r="N10" s="78"/>
      <c r="O10" s="152" t="s">
        <v>5</v>
      </c>
      <c r="P10" s="78"/>
      <c r="Q10" s="152" t="s">
        <v>12</v>
      </c>
      <c r="R10" s="148"/>
      <c r="S10" s="152" t="s">
        <v>5</v>
      </c>
      <c r="T10" s="150"/>
      <c r="U10" s="152" t="s">
        <v>10</v>
      </c>
      <c r="V10" s="150"/>
      <c r="W10" s="152" t="s">
        <v>6</v>
      </c>
      <c r="X10" s="150"/>
      <c r="Y10" s="152" t="s">
        <v>7</v>
      </c>
      <c r="Z10" s="148"/>
      <c r="AA10" s="152" t="s">
        <v>11</v>
      </c>
    </row>
    <row r="11" spans="3:27" x14ac:dyDescent="0.8">
      <c r="C11" s="79"/>
      <c r="E11" s="80"/>
      <c r="G11" s="80"/>
      <c r="I11" s="80"/>
      <c r="K11" s="80"/>
      <c r="M11" s="80"/>
      <c r="O11" s="80"/>
      <c r="Q11" s="80"/>
      <c r="S11" s="80"/>
      <c r="U11" s="80"/>
      <c r="W11" s="80"/>
      <c r="Y11" s="80"/>
      <c r="AA11" s="81"/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0</v>
      </c>
      <c r="H15" s="82"/>
      <c r="I15" s="82">
        <f>SUM(I11:I13)</f>
        <v>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0</v>
      </c>
      <c r="X15" s="82"/>
      <c r="Y15" s="82">
        <f>SUM(Y11:Y13)</f>
        <v>0</v>
      </c>
      <c r="Z15" s="80"/>
      <c r="AA15" s="85">
        <f>SUM(AA11:AA13)</f>
        <v>0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2:28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28" ht="30" x14ac:dyDescent="0.6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5" t="s">
        <v>105</v>
      </c>
      <c r="E8" s="155" t="s">
        <v>2</v>
      </c>
      <c r="F8" s="155" t="s">
        <v>2</v>
      </c>
      <c r="G8" s="155" t="s">
        <v>2</v>
      </c>
      <c r="H8" s="155" t="s">
        <v>2</v>
      </c>
      <c r="I8" s="155" t="s">
        <v>2</v>
      </c>
      <c r="J8" s="155" t="s">
        <v>2</v>
      </c>
      <c r="K8" s="15"/>
      <c r="L8" s="155" t="s">
        <v>119</v>
      </c>
      <c r="M8" s="155" t="s">
        <v>4</v>
      </c>
      <c r="N8" s="155" t="s">
        <v>4</v>
      </c>
      <c r="O8" s="155" t="s">
        <v>4</v>
      </c>
      <c r="P8" s="155" t="s">
        <v>4</v>
      </c>
      <c r="Q8" s="155" t="s">
        <v>4</v>
      </c>
      <c r="R8" s="155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2:38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9" x14ac:dyDescent="0.6">
      <c r="B4" s="158" t="s">
        <v>118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6" t="s">
        <v>90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139" t="s">
        <v>17</v>
      </c>
      <c r="K10" s="139" t="s">
        <v>17</v>
      </c>
      <c r="L10" s="139" t="s">
        <v>17</v>
      </c>
      <c r="M10" s="139" t="s">
        <v>17</v>
      </c>
      <c r="N10" s="139" t="s">
        <v>17</v>
      </c>
      <c r="P10" s="139" t="s">
        <v>105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119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6" customFormat="1" ht="45.75" customHeight="1" x14ac:dyDescent="0.6">
      <c r="B11" s="142" t="s">
        <v>18</v>
      </c>
      <c r="C11" s="23"/>
      <c r="D11" s="142" t="s">
        <v>19</v>
      </c>
      <c r="E11" s="23"/>
      <c r="F11" s="142" t="s">
        <v>20</v>
      </c>
      <c r="G11" s="23"/>
      <c r="H11" s="142" t="s">
        <v>21</v>
      </c>
      <c r="I11" s="23"/>
      <c r="J11" s="142" t="s">
        <v>82</v>
      </c>
      <c r="K11" s="23"/>
      <c r="L11" s="142" t="s">
        <v>23</v>
      </c>
      <c r="M11" s="23"/>
      <c r="N11" s="142" t="s">
        <v>16</v>
      </c>
      <c r="P11" s="142" t="s">
        <v>5</v>
      </c>
      <c r="Q11" s="23"/>
      <c r="R11" s="142" t="s">
        <v>6</v>
      </c>
      <c r="S11" s="23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23"/>
      <c r="AF11" s="142" t="s">
        <v>24</v>
      </c>
      <c r="AG11" s="23"/>
      <c r="AH11" s="142" t="s">
        <v>6</v>
      </c>
      <c r="AI11" s="23"/>
      <c r="AJ11" s="142" t="s">
        <v>7</v>
      </c>
      <c r="AK11" s="23"/>
      <c r="AL11" s="142" t="s">
        <v>11</v>
      </c>
    </row>
    <row r="12" spans="2:38" s="16" customFormat="1" ht="45.75" customHeight="1" x14ac:dyDescent="0.6">
      <c r="B12" s="143" t="s">
        <v>18</v>
      </c>
      <c r="C12" s="24"/>
      <c r="D12" s="143" t="s">
        <v>19</v>
      </c>
      <c r="E12" s="24"/>
      <c r="F12" s="143" t="s">
        <v>20</v>
      </c>
      <c r="G12" s="24"/>
      <c r="H12" s="143" t="s">
        <v>21</v>
      </c>
      <c r="I12" s="24"/>
      <c r="J12" s="143" t="s">
        <v>22</v>
      </c>
      <c r="K12" s="24"/>
      <c r="L12" s="143" t="s">
        <v>23</v>
      </c>
      <c r="M12" s="24"/>
      <c r="N12" s="143" t="s">
        <v>16</v>
      </c>
      <c r="P12" s="143" t="s">
        <v>5</v>
      </c>
      <c r="Q12" s="24"/>
      <c r="R12" s="143" t="s">
        <v>6</v>
      </c>
      <c r="S12" s="24"/>
      <c r="T12" s="143" t="s">
        <v>7</v>
      </c>
      <c r="V12" s="143" t="s">
        <v>5</v>
      </c>
      <c r="W12" s="24"/>
      <c r="X12" s="143" t="s">
        <v>6</v>
      </c>
      <c r="Z12" s="143" t="s">
        <v>5</v>
      </c>
      <c r="AA12" s="24"/>
      <c r="AB12" s="143" t="s">
        <v>12</v>
      </c>
      <c r="AD12" s="143" t="s">
        <v>5</v>
      </c>
      <c r="AE12" s="24"/>
      <c r="AF12" s="143" t="s">
        <v>24</v>
      </c>
      <c r="AG12" s="24"/>
      <c r="AH12" s="143" t="s">
        <v>6</v>
      </c>
      <c r="AI12" s="24"/>
      <c r="AJ12" s="143" t="s">
        <v>7</v>
      </c>
      <c r="AK12" s="24"/>
      <c r="AL12" s="143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57" t="s">
        <v>77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X7" sqref="X7"/>
    </sheetView>
  </sheetViews>
  <sheetFormatPr defaultRowHeight="21" x14ac:dyDescent="0.6"/>
  <cols>
    <col min="1" max="1" width="4.7109375" style="1" customWidth="1"/>
    <col min="2" max="2" width="57.42578125" style="1" bestFit="1" customWidth="1"/>
    <col min="3" max="3" width="1" style="1" customWidth="1"/>
    <col min="4" max="4" width="14.5703125" style="1" bestFit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3" style="1" bestFit="1" customWidth="1"/>
    <col min="11" max="11" width="1" style="1" customWidth="1"/>
    <col min="12" max="12" width="8" style="1" bestFit="1" customWidth="1"/>
    <col min="13" max="13" width="1" style="1" customWidth="1"/>
    <col min="14" max="14" width="19" style="1" bestFit="1" customWidth="1"/>
    <col min="15" max="15" width="1" style="1" customWidth="1"/>
    <col min="16" max="16" width="18.140625" style="1" bestFit="1" customWidth="1"/>
    <col min="17" max="17" width="1" style="1" customWidth="1"/>
    <col min="18" max="18" width="12.85546875" style="1" bestFit="1" customWidth="1"/>
    <col min="19" max="19" width="1" style="1" customWidth="1"/>
    <col min="20" max="20" width="23.42578125" style="1" bestFit="1" customWidth="1"/>
    <col min="21" max="21" width="1" style="1" customWidth="1"/>
    <col min="22" max="22" width="8" style="1" bestFit="1" customWidth="1"/>
    <col min="23" max="23" width="1" style="1" customWidth="1"/>
    <col min="24" max="24" width="1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3.42578125" style="1" bestFit="1" customWidth="1"/>
    <col min="29" max="29" width="1" style="1" customWidth="1"/>
    <col min="30" max="30" width="23.42578125" style="1" bestFit="1" customWidth="1"/>
    <col min="31" max="31" width="1" style="1" customWidth="1"/>
    <col min="32" max="32" width="17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2:32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2:32" ht="39" x14ac:dyDescent="0.6">
      <c r="B4" s="158" t="s">
        <v>118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1" t="s">
        <v>30</v>
      </c>
      <c r="C10" s="141" t="s">
        <v>30</v>
      </c>
      <c r="D10" s="141" t="s">
        <v>30</v>
      </c>
      <c r="E10" s="141" t="s">
        <v>30</v>
      </c>
      <c r="F10" s="141" t="s">
        <v>30</v>
      </c>
      <c r="G10" s="141" t="s">
        <v>30</v>
      </c>
      <c r="H10" s="141" t="s">
        <v>30</v>
      </c>
      <c r="I10" s="141" t="s">
        <v>30</v>
      </c>
      <c r="J10" s="141" t="s">
        <v>30</v>
      </c>
      <c r="L10" s="141" t="s">
        <v>105</v>
      </c>
      <c r="M10" s="141" t="s">
        <v>2</v>
      </c>
      <c r="N10" s="141" t="s">
        <v>2</v>
      </c>
      <c r="O10" s="141" t="s">
        <v>2</v>
      </c>
      <c r="P10" s="141" t="s">
        <v>2</v>
      </c>
      <c r="R10" s="141" t="s">
        <v>3</v>
      </c>
      <c r="S10" s="141" t="s">
        <v>3</v>
      </c>
      <c r="T10" s="141" t="s">
        <v>3</v>
      </c>
      <c r="U10" s="141" t="s">
        <v>3</v>
      </c>
      <c r="V10" s="141" t="s">
        <v>3</v>
      </c>
      <c r="W10" s="141" t="s">
        <v>3</v>
      </c>
      <c r="X10" s="141" t="s">
        <v>3</v>
      </c>
      <c r="Z10" s="141" t="s">
        <v>119</v>
      </c>
      <c r="AA10" s="141" t="s">
        <v>4</v>
      </c>
      <c r="AB10" s="141" t="s">
        <v>4</v>
      </c>
      <c r="AC10" s="141" t="s">
        <v>4</v>
      </c>
      <c r="AD10" s="141" t="s">
        <v>4</v>
      </c>
      <c r="AE10" s="141" t="s">
        <v>4</v>
      </c>
      <c r="AF10" s="141" t="s">
        <v>4</v>
      </c>
    </row>
    <row r="11" spans="2:32" s="16" customFormat="1" x14ac:dyDescent="0.6">
      <c r="B11" s="142" t="s">
        <v>31</v>
      </c>
      <c r="C11" s="23"/>
      <c r="D11" s="142" t="s">
        <v>82</v>
      </c>
      <c r="E11" s="23"/>
      <c r="F11" s="142" t="s">
        <v>23</v>
      </c>
      <c r="G11" s="23"/>
      <c r="H11" s="142" t="s">
        <v>32</v>
      </c>
      <c r="I11" s="23"/>
      <c r="J11" s="142" t="s">
        <v>20</v>
      </c>
      <c r="L11" s="142" t="s">
        <v>5</v>
      </c>
      <c r="M11" s="23"/>
      <c r="N11" s="142" t="s">
        <v>6</v>
      </c>
      <c r="O11" s="23"/>
      <c r="P11" s="142" t="s">
        <v>7</v>
      </c>
      <c r="R11" s="142" t="s">
        <v>8</v>
      </c>
      <c r="S11" s="142" t="s">
        <v>8</v>
      </c>
      <c r="T11" s="142" t="s">
        <v>8</v>
      </c>
      <c r="U11" s="23"/>
      <c r="V11" s="142" t="s">
        <v>9</v>
      </c>
      <c r="W11" s="142" t="s">
        <v>9</v>
      </c>
      <c r="X11" s="142" t="s">
        <v>9</v>
      </c>
      <c r="Z11" s="142" t="s">
        <v>5</v>
      </c>
      <c r="AA11" s="23"/>
      <c r="AB11" s="142" t="s">
        <v>6</v>
      </c>
      <c r="AC11" s="23"/>
      <c r="AD11" s="142" t="s">
        <v>7</v>
      </c>
      <c r="AE11" s="23"/>
      <c r="AF11" s="142" t="s">
        <v>33</v>
      </c>
    </row>
    <row r="12" spans="2:32" s="16" customFormat="1" ht="75.75" customHeight="1" x14ac:dyDescent="0.6">
      <c r="B12" s="143" t="s">
        <v>31</v>
      </c>
      <c r="C12" s="24"/>
      <c r="D12" s="143" t="s">
        <v>22</v>
      </c>
      <c r="E12" s="24"/>
      <c r="F12" s="143" t="s">
        <v>23</v>
      </c>
      <c r="G12" s="24"/>
      <c r="H12" s="143" t="s">
        <v>32</v>
      </c>
      <c r="I12" s="24"/>
      <c r="J12" s="143" t="s">
        <v>20</v>
      </c>
      <c r="L12" s="143" t="s">
        <v>5</v>
      </c>
      <c r="M12" s="24"/>
      <c r="N12" s="143" t="s">
        <v>6</v>
      </c>
      <c r="O12" s="24"/>
      <c r="P12" s="143" t="s">
        <v>7</v>
      </c>
      <c r="R12" s="143" t="s">
        <v>5</v>
      </c>
      <c r="S12" s="24"/>
      <c r="T12" s="143" t="s">
        <v>6</v>
      </c>
      <c r="U12" s="24"/>
      <c r="V12" s="143" t="s">
        <v>5</v>
      </c>
      <c r="W12" s="24"/>
      <c r="X12" s="143" t="s">
        <v>12</v>
      </c>
      <c r="Z12" s="143" t="s">
        <v>5</v>
      </c>
      <c r="AA12" s="24"/>
      <c r="AB12" s="143" t="s">
        <v>6</v>
      </c>
      <c r="AC12" s="24"/>
      <c r="AD12" s="143" t="s">
        <v>7</v>
      </c>
      <c r="AE12" s="24"/>
      <c r="AF12" s="143" t="s">
        <v>33</v>
      </c>
    </row>
    <row r="13" spans="2:32" s="16" customFormat="1" ht="32.25" customHeight="1" x14ac:dyDescent="0.65">
      <c r="B13" s="27" t="s">
        <v>106</v>
      </c>
      <c r="C13" s="27"/>
      <c r="D13" s="27" t="s">
        <v>107</v>
      </c>
      <c r="E13" s="27"/>
      <c r="F13" s="27">
        <v>18</v>
      </c>
      <c r="G13" s="27"/>
      <c r="H13" s="27">
        <v>8</v>
      </c>
      <c r="I13" s="27"/>
      <c r="J13" s="27" t="s">
        <v>108</v>
      </c>
      <c r="K13" s="27"/>
      <c r="L13" s="88">
        <v>0</v>
      </c>
      <c r="M13" s="88"/>
      <c r="N13" s="88">
        <v>0</v>
      </c>
      <c r="O13" s="88"/>
      <c r="P13" s="88">
        <v>0</v>
      </c>
      <c r="Q13" s="88"/>
      <c r="R13" s="88">
        <v>200000</v>
      </c>
      <c r="S13" s="88"/>
      <c r="T13" s="88">
        <v>200000000000</v>
      </c>
      <c r="U13" s="88"/>
      <c r="V13" s="88">
        <v>0</v>
      </c>
      <c r="W13" s="88"/>
      <c r="X13" s="88">
        <v>0</v>
      </c>
      <c r="Y13" s="88"/>
      <c r="Z13" s="88">
        <v>200000</v>
      </c>
      <c r="AA13" s="88"/>
      <c r="AB13" s="88">
        <v>200000000000</v>
      </c>
      <c r="AC13" s="88"/>
      <c r="AD13" s="88">
        <v>200000000000</v>
      </c>
      <c r="AE13" s="27"/>
      <c r="AF13" s="89">
        <f>AD13/'سرمایه گذاری ها'!$O$17</f>
        <v>0.99071301453238403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9" t="s">
        <v>77</v>
      </c>
      <c r="C15" s="159"/>
      <c r="D15" s="159"/>
      <c r="E15" s="159"/>
      <c r="F15" s="159"/>
      <c r="G15" s="159"/>
      <c r="H15" s="159"/>
      <c r="I15" s="159"/>
      <c r="J15" s="159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200000</v>
      </c>
      <c r="S15" s="27"/>
      <c r="T15" s="90">
        <f>SUM(T13:T13)</f>
        <v>200000000000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200000</v>
      </c>
      <c r="AA15" s="27"/>
      <c r="AB15" s="90">
        <f>SUM(AB13:AB13)</f>
        <v>200000000000</v>
      </c>
      <c r="AC15" s="27"/>
      <c r="AD15" s="90">
        <f>SUM(AD13:AD13)</f>
        <v>200000000000</v>
      </c>
      <c r="AE15" s="27"/>
      <c r="AF15" s="91">
        <f>SUM(AF13:AF13)</f>
        <v>0.99071301453238403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B15"/>
  <sheetViews>
    <sheetView rightToLeft="1" view="pageBreakPreview" topLeftCell="A7" zoomScale="60" zoomScaleNormal="80" workbookViewId="0">
      <selection activeCell="N23" sqref="N23"/>
    </sheetView>
  </sheetViews>
  <sheetFormatPr defaultRowHeight="21.75" customHeight="1" x14ac:dyDescent="0.55000000000000004"/>
  <cols>
    <col min="1" max="1" width="4.5703125" style="2" customWidth="1"/>
    <col min="2" max="2" width="52.42578125" style="2" bestFit="1" customWidth="1"/>
    <col min="3" max="3" width="1" style="2" customWidth="1"/>
    <col min="4" max="4" width="17.28515625" style="2" bestFit="1" customWidth="1"/>
    <col min="5" max="5" width="1" style="2" customWidth="1"/>
    <col min="6" max="6" width="28.2851562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" style="2" customWidth="1"/>
    <col min="12" max="12" width="17.7109375" style="2" bestFit="1" customWidth="1"/>
    <col min="13" max="13" width="2.7109375" style="2" bestFit="1" customWidth="1"/>
    <col min="14" max="14" width="17.5703125" style="2" bestFit="1" customWidth="1"/>
    <col min="15" max="15" width="2.7109375" style="2" bestFit="1" customWidth="1"/>
    <col min="16" max="16" width="17.5703125" style="2" bestFit="1" customWidth="1"/>
    <col min="17" max="17" width="2.7109375" style="2" bestFit="1" customWidth="1"/>
    <col min="18" max="18" width="14.8554687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1:28" ht="29.2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1:28" ht="29.25" customHeight="1" x14ac:dyDescent="0.55000000000000004">
      <c r="B4" s="139" t="s">
        <v>118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s="4" customFormat="1" ht="31.5" customHeight="1" x14ac:dyDescent="0.55000000000000004">
      <c r="B8" s="140" t="s">
        <v>34</v>
      </c>
      <c r="D8" s="141" t="s">
        <v>35</v>
      </c>
      <c r="E8" s="141" t="s">
        <v>35</v>
      </c>
      <c r="F8" s="141" t="s">
        <v>35</v>
      </c>
      <c r="G8" s="141" t="s">
        <v>35</v>
      </c>
      <c r="H8" s="141" t="s">
        <v>35</v>
      </c>
      <c r="I8" s="141" t="s">
        <v>35</v>
      </c>
      <c r="J8" s="141" t="s">
        <v>35</v>
      </c>
      <c r="L8" s="141" t="s">
        <v>105</v>
      </c>
      <c r="N8" s="141" t="s">
        <v>3</v>
      </c>
      <c r="O8" s="141" t="s">
        <v>3</v>
      </c>
      <c r="P8" s="141" t="s">
        <v>3</v>
      </c>
      <c r="R8" s="141" t="s">
        <v>119</v>
      </c>
      <c r="S8" s="141" t="s">
        <v>4</v>
      </c>
      <c r="T8" s="141" t="s">
        <v>4</v>
      </c>
    </row>
    <row r="9" spans="1:28" s="4" customFormat="1" ht="63.75" customHeight="1" x14ac:dyDescent="0.55000000000000004">
      <c r="B9" s="162" t="s">
        <v>34</v>
      </c>
      <c r="D9" s="160" t="s">
        <v>36</v>
      </c>
      <c r="E9" s="38"/>
      <c r="F9" s="160" t="s">
        <v>37</v>
      </c>
      <c r="G9" s="38"/>
      <c r="H9" s="160" t="s">
        <v>38</v>
      </c>
      <c r="I9" s="38"/>
      <c r="J9" s="160" t="s">
        <v>23</v>
      </c>
      <c r="L9" s="160" t="s">
        <v>39</v>
      </c>
      <c r="N9" s="160" t="s">
        <v>40</v>
      </c>
      <c r="O9" s="38"/>
      <c r="P9" s="160" t="s">
        <v>41</v>
      </c>
      <c r="R9" s="160" t="s">
        <v>39</v>
      </c>
      <c r="S9" s="38"/>
      <c r="T9" s="161" t="s">
        <v>33</v>
      </c>
    </row>
    <row r="10" spans="1:28" s="4" customFormat="1" ht="21.75" customHeight="1" x14ac:dyDescent="0.55000000000000004">
      <c r="A10" s="4">
        <v>0</v>
      </c>
      <c r="B10" s="5" t="s">
        <v>109</v>
      </c>
      <c r="C10" s="5"/>
      <c r="D10" s="30" t="s">
        <v>110</v>
      </c>
      <c r="E10" s="5"/>
      <c r="F10" s="5" t="s">
        <v>120</v>
      </c>
      <c r="G10" s="5"/>
      <c r="H10" s="5" t="s">
        <v>111</v>
      </c>
      <c r="I10" s="5"/>
      <c r="J10" s="31">
        <v>0</v>
      </c>
      <c r="K10" s="5"/>
      <c r="L10" s="31">
        <v>0</v>
      </c>
      <c r="M10" s="5"/>
      <c r="N10" s="31">
        <v>0</v>
      </c>
      <c r="O10" s="5"/>
      <c r="P10" s="31">
        <v>0</v>
      </c>
      <c r="Q10" s="5"/>
      <c r="R10" s="31">
        <v>0</v>
      </c>
      <c r="S10" s="5"/>
      <c r="T10" s="34">
        <f>R10/'سرمایه گذاری ها'!$O$17</f>
        <v>0</v>
      </c>
    </row>
    <row r="11" spans="1:28" s="4" customFormat="1" ht="21.75" customHeight="1" x14ac:dyDescent="0.55000000000000004">
      <c r="B11" s="5" t="s">
        <v>109</v>
      </c>
      <c r="C11" s="5"/>
      <c r="D11" s="30" t="s">
        <v>112</v>
      </c>
      <c r="E11" s="5"/>
      <c r="F11" s="5" t="s">
        <v>42</v>
      </c>
      <c r="G11" s="5"/>
      <c r="H11" s="5" t="s">
        <v>111</v>
      </c>
      <c r="I11" s="5"/>
      <c r="J11" s="31">
        <v>0</v>
      </c>
      <c r="K11" s="5"/>
      <c r="L11" s="31">
        <v>1080000</v>
      </c>
      <c r="M11" s="5"/>
      <c r="N11" s="31">
        <v>1874000000</v>
      </c>
      <c r="O11" s="5"/>
      <c r="P11" s="31">
        <v>271588</v>
      </c>
      <c r="Q11" s="5"/>
      <c r="R11" s="31">
        <v>1874808412</v>
      </c>
      <c r="S11" s="5"/>
      <c r="T11" s="34">
        <f>R11/'سرمایه گذاری ها'!$O$17</f>
        <v>9.2869854676159592E-3</v>
      </c>
    </row>
    <row r="12" spans="1:28" s="4" customFormat="1" ht="21.75" customHeight="1" x14ac:dyDescent="0.55000000000000004">
      <c r="B12" s="5"/>
      <c r="C12" s="5"/>
      <c r="D12" s="30"/>
      <c r="E12" s="5"/>
      <c r="F12" s="5"/>
      <c r="G12" s="5"/>
      <c r="H12" s="5"/>
      <c r="I12" s="5"/>
      <c r="J12" s="31"/>
      <c r="K12" s="5"/>
      <c r="L12" s="31"/>
      <c r="M12" s="5"/>
      <c r="N12" s="31"/>
      <c r="O12" s="5"/>
      <c r="P12" s="31"/>
      <c r="Q12" s="5"/>
      <c r="R12" s="31"/>
      <c r="S12" s="5"/>
      <c r="T12" s="34"/>
    </row>
    <row r="13" spans="1:28" ht="21.75" customHeight="1" thickBot="1" x14ac:dyDescent="0.6">
      <c r="B13" s="67" t="s">
        <v>77</v>
      </c>
      <c r="C13" s="67"/>
      <c r="D13" s="67"/>
      <c r="E13" s="67"/>
      <c r="F13" s="67"/>
      <c r="G13" s="67"/>
      <c r="H13" s="67"/>
      <c r="I13" s="67"/>
      <c r="J13" s="67"/>
      <c r="L13" s="10">
        <f t="shared" ref="L13:R13" si="0">SUM(L10:L11)</f>
        <v>1080000</v>
      </c>
      <c r="M13" s="10">
        <f t="shared" si="0"/>
        <v>0</v>
      </c>
      <c r="N13" s="10">
        <f t="shared" si="0"/>
        <v>1874000000</v>
      </c>
      <c r="O13" s="10">
        <f t="shared" si="0"/>
        <v>0</v>
      </c>
      <c r="P13" s="10">
        <f t="shared" si="0"/>
        <v>271588</v>
      </c>
      <c r="Q13" s="10">
        <f t="shared" si="0"/>
        <v>0</v>
      </c>
      <c r="R13" s="10">
        <f t="shared" si="0"/>
        <v>1874808412</v>
      </c>
      <c r="T13" s="33">
        <f>SUM(T10:T11)</f>
        <v>9.2869854676159592E-3</v>
      </c>
    </row>
    <row r="14" spans="1:28" ht="21.75" customHeight="1" thickTop="1" x14ac:dyDescent="0.55000000000000004"/>
    <row r="15" spans="1:28" ht="35.25" customHeight="1" x14ac:dyDescent="0.8">
      <c r="J15" s="57">
        <v>6</v>
      </c>
    </row>
  </sheetData>
  <sortState xmlns:xlrd2="http://schemas.microsoft.com/office/spreadsheetml/2017/richdata2" ref="B10:T11">
    <sortCondition descending="1" ref="R10:R11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3" t="s">
        <v>104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28" ht="35.25" x14ac:dyDescent="0.6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8" ht="35.25" x14ac:dyDescent="0.6">
      <c r="B4" s="163" t="s">
        <v>118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5" t="s">
        <v>81</v>
      </c>
      <c r="D8" s="139" t="s">
        <v>119</v>
      </c>
      <c r="E8" s="139" t="s">
        <v>4</v>
      </c>
      <c r="F8" s="139" t="s">
        <v>4</v>
      </c>
      <c r="G8" s="139" t="s">
        <v>4</v>
      </c>
      <c r="H8" s="139" t="s">
        <v>4</v>
      </c>
      <c r="I8" s="139" t="s">
        <v>4</v>
      </c>
      <c r="J8" s="139" t="s">
        <v>4</v>
      </c>
      <c r="K8" s="139" t="s">
        <v>4</v>
      </c>
      <c r="L8" s="139" t="s">
        <v>4</v>
      </c>
      <c r="M8" s="139" t="s">
        <v>4</v>
      </c>
      <c r="N8" s="139" t="s">
        <v>4</v>
      </c>
    </row>
    <row r="9" spans="2:28" ht="30" x14ac:dyDescent="0.6">
      <c r="B9" s="165" t="s">
        <v>1</v>
      </c>
      <c r="D9" s="164" t="s">
        <v>5</v>
      </c>
      <c r="E9" s="25"/>
      <c r="F9" s="164" t="s">
        <v>25</v>
      </c>
      <c r="G9" s="25"/>
      <c r="H9" s="164" t="s">
        <v>26</v>
      </c>
      <c r="I9" s="25"/>
      <c r="J9" s="164" t="s">
        <v>27</v>
      </c>
      <c r="K9" s="25"/>
      <c r="L9" s="160" t="s">
        <v>28</v>
      </c>
      <c r="M9" s="25"/>
      <c r="N9" s="164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B17" sqref="B17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118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6" t="s">
        <v>47</v>
      </c>
      <c r="C8" s="40"/>
      <c r="D8" s="166" t="s">
        <v>39</v>
      </c>
      <c r="E8" s="40"/>
      <c r="F8" s="166" t="s">
        <v>66</v>
      </c>
      <c r="G8" s="40"/>
      <c r="H8" s="166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ها'!$O$17</f>
        <v>0</v>
      </c>
    </row>
    <row r="10" spans="2:28" s="4" customFormat="1" x14ac:dyDescent="0.55000000000000004">
      <c r="B10" s="4" t="s">
        <v>76</v>
      </c>
      <c r="D10" s="94">
        <f>'درآمد سپرده بانکی'!F13</f>
        <v>3156191768</v>
      </c>
      <c r="F10" s="42">
        <f t="shared" ref="F10:F11" si="0">D10/$D$13</f>
        <v>1</v>
      </c>
      <c r="G10" s="6"/>
      <c r="H10" s="42">
        <f>D10/'سرمایه گذاری ها'!$O$17</f>
        <v>1.5634401304587875E-2</v>
      </c>
    </row>
    <row r="11" spans="2:28" s="4" customFormat="1" x14ac:dyDescent="0.55000000000000004">
      <c r="B11" s="4" t="s">
        <v>116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ها'!$O$17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3156191768</v>
      </c>
      <c r="E13" s="26"/>
      <c r="F13" s="72">
        <f>SUM(F9:F11)</f>
        <v>1</v>
      </c>
      <c r="G13" s="66"/>
      <c r="H13" s="73">
        <f>SUM(H9:H11)</f>
        <v>1.5634401304587875E-2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2022-09-19T15:00:45Z</cp:lastPrinted>
  <dcterms:created xsi:type="dcterms:W3CDTF">2021-12-28T12:49:50Z</dcterms:created>
  <dcterms:modified xsi:type="dcterms:W3CDTF">2022-09-19T15:21:27Z</dcterms:modified>
</cp:coreProperties>
</file>