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رداد 1401\سپهر\"/>
    </mc:Choice>
  </mc:AlternateContent>
  <xr:revisionPtr revIDLastSave="0" documentId="13_ncr:1_{7AA40649-3CDB-470B-BB8D-F2493EF2F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3" l="1"/>
  <c r="F14" i="13"/>
  <c r="L15" i="6"/>
  <c r="N15" i="6"/>
  <c r="P15" i="6"/>
  <c r="R15" i="6"/>
  <c r="W11" i="1"/>
  <c r="W15" i="1" s="1"/>
  <c r="G15" i="1"/>
  <c r="I15" i="1"/>
  <c r="K15" i="1"/>
  <c r="M15" i="1"/>
  <c r="O15" i="1"/>
  <c r="Q15" i="1"/>
  <c r="S15" i="1"/>
  <c r="U15" i="1"/>
  <c r="Y11" i="1" l="1"/>
  <c r="Y15" i="1" s="1"/>
  <c r="D10" i="15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AB15" i="5"/>
  <c r="M16" i="16" s="1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Z15" i="5"/>
  <c r="X15" i="5"/>
  <c r="K16" i="16" s="1"/>
  <c r="V15" i="5"/>
  <c r="L15" i="5"/>
  <c r="N15" i="5"/>
  <c r="E16" i="16" s="1"/>
  <c r="P15" i="5"/>
  <c r="G16" i="16" s="1"/>
  <c r="R15" i="5"/>
  <c r="T15" i="5"/>
  <c r="I16" i="16" s="1"/>
  <c r="AD15" i="5"/>
  <c r="O16" i="16" s="1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10" i="15" l="1"/>
  <c r="F9" i="15"/>
  <c r="G18" i="16"/>
  <c r="O18" i="16"/>
  <c r="E18" i="16"/>
  <c r="M14" i="16"/>
  <c r="M18" i="16" s="1"/>
  <c r="K18" i="16"/>
  <c r="I18" i="16"/>
  <c r="AA11" i="1" l="1"/>
  <c r="T11" i="6"/>
  <c r="T12" i="6"/>
  <c r="AF13" i="5"/>
  <c r="F13" i="15"/>
  <c r="T13" i="6"/>
  <c r="H11" i="15"/>
  <c r="H9" i="15"/>
  <c r="H10" i="15"/>
  <c r="Q18" i="16"/>
  <c r="Q17" i="16"/>
  <c r="Q15" i="16"/>
  <c r="Q14" i="16"/>
  <c r="Q16" i="16"/>
  <c r="Q13" i="16"/>
  <c r="T15" i="6" l="1"/>
  <c r="H13" i="15"/>
  <c r="AL17" i="3"/>
  <c r="AA15" i="1"/>
  <c r="AF15" i="5"/>
</calcChain>
</file>

<file path=xl/sharedStrings.xml><?xml version="1.0" encoding="utf-8"?>
<sst xmlns="http://schemas.openxmlformats.org/spreadsheetml/2006/main" count="580" uniqueCount="128">
  <si>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</si>
  <si>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</si>
  <si>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</si>
  <si>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</si>
  <si>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</si>
  <si>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</si>
  <si>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</si>
  <si>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</si>
  <si>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</si>
  <si>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</si>
  <si>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</si>
  <si>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</si>
  <si>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</si>
  <si>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</si>
  <si>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</si>
  <si>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</si>
  <si>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</si>
  <si>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</si>
  <si>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</si>
  <si>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</si>
  <si>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</si>
  <si>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</si>
  <si>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</si>
  <si>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</si>
  <si>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</si>
  <si>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</si>
  <si>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</si>
  <si>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</si>
  <si>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</si>
  <si>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</si>
  <si>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</si>
  <si>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</si>
  <si>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</si>
  <si>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</si>
  <si>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</si>
  <si>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</si>
  <si>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</si>
  <si>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</si>
  <si>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</si>
  <si>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</si>
  <si>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</si>
  <si>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</si>
  <si>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</si>
  <si>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</si>
  <si>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</si>
  <si>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</si>
  <si>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</si>
  <si>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</si>
  <si>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</si>
  <si>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</si>
  <si>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</si>
  <si>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</si>
  <si>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</si>
  <si>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</si>
  <si>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</si>
  <si>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</si>
  <si>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</si>
  <si>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</si>
  <si>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</si>
  <si>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</si>
  <si>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</si>
  <si>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</si>
  <si>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</si>
  <si>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</si>
  <si>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</si>
  <si>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</si>
  <si>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</si>
  <si>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</si>
  <si>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</si>
  <si>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</si>
  <si>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</si>
  <si>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</si>
  <si>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</si>
  <si>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</si>
  <si>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</si>
  <si>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</si>
  <si>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</si>
  <si>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</si>
  <si>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</si>
  <si>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</si>
  <si>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</si>
  <si>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</si>
  <si>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</si>
  <si>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</si>
  <si>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</si>
  <si>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</si>
  <si>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</si>
  <si>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</si>
  <si>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</si>
  <si>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</si>
  <si>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</si>
  <si>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</si>
  <si>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</si>
  <si>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</si>
  <si>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</si>
  <si>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</si>
  <si>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</si>
  <si>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</si>
  <si>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</si>
  <si>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</si>
  <si>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</si>
  <si>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</si>
  <si>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</si>
  <si>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</si>
  <si>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</si>
  <si>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</si>
  <si>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</si>
  <si>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</si>
  <si>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</si>
  <si>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</si>
  <si>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</si>
  <si>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</si>
  <si>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</si>
  <si>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 xml:space="preserve"> 1401/04/31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</si>
  <si>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</si>
  <si>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</si>
  <si>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</si>
  <si>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</si>
  <si>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1402/04/02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</si>
  <si>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</si>
  <si>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</si>
  <si>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</si>
  <si>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</si>
  <si>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</si>
  <si>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</si>
  <si>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‫برای ماه منتهی به 1401/05/31</t>
  </si>
  <si>
    <t>برای ماه منتهی به  1401/05/31</t>
  </si>
  <si>
    <t xml:space="preserve"> 1401/05/31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</si>
</sst>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166687</xdr:rowOff>
    </xdr:from>
    <xdr:to>
      <xdr:col>13</xdr:col>
      <xdr:colOff>596055</xdr:colOff>
      <xdr:row>59</xdr:row>
      <xdr:rowOff>119061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EB1A40-D832-AA4B-06E9-AE210C9FC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5099320" y="166687"/>
          <a:ext cx="8644680" cy="1197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Z41"/>
  <sheetViews>
    <sheetView showGridLines="0" rightToLeft="1" tabSelected="1" view="pageBreakPreview" zoomScale="40" zoomScaleNormal="100" zoomScaleSheetLayoutView="40" workbookViewId="0">
      <selection activeCell="W39" sqref="W39"/>
    </sheetView>
  </sheetViews>
  <sheetFormatPr defaultRowHeight="15" x14ac:dyDescent="0.25"/>
  <sheetData>
    <row r="31" spans="2:11" ht="36" x14ac:dyDescent="0.6">
      <c r="B31" s="143" t="s">
        <v>103</v>
      </c>
      <c r="C31" s="144"/>
      <c r="D31" s="144"/>
      <c r="E31" s="144"/>
      <c r="F31" s="144"/>
      <c r="G31" s="144"/>
      <c r="H31" s="144"/>
      <c r="I31" s="144"/>
      <c r="J31" s="144"/>
      <c r="K31" s="144"/>
    </row>
    <row r="32" spans="2:11" ht="36" x14ac:dyDescent="0.6">
      <c r="B32" s="143" t="s">
        <v>102</v>
      </c>
      <c r="C32" s="144"/>
      <c r="D32" s="144"/>
      <c r="E32" s="144"/>
      <c r="F32" s="144"/>
      <c r="G32" s="144"/>
      <c r="H32" s="144"/>
      <c r="I32" s="144"/>
      <c r="J32" s="144"/>
      <c r="K32" s="144"/>
    </row>
    <row r="33" spans="2:26" ht="36" x14ac:dyDescent="0.6">
      <c r="B33" s="143" t="s">
        <v>125</v>
      </c>
      <c r="C33" s="144"/>
      <c r="D33" s="144"/>
      <c r="E33" s="144"/>
      <c r="F33" s="144"/>
      <c r="G33" s="144"/>
      <c r="H33" s="144"/>
      <c r="I33" s="144"/>
      <c r="J33" s="144"/>
      <c r="K33" s="144"/>
    </row>
    <row r="41" spans="2:26" x14ac:dyDescent="0.25">
      <c r="Z41" t="s">
        <v>112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B10" sqref="B10:T1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2:28" ht="27" customHeight="1" x14ac:dyDescent="0.25">
      <c r="B3" s="175" t="s">
        <v>43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2:28" ht="27" customHeight="1" x14ac:dyDescent="0.25">
      <c r="B4" s="175" t="s">
        <v>126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73" t="s">
        <v>93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74" t="s">
        <v>44</v>
      </c>
      <c r="C8" s="174" t="s">
        <v>44</v>
      </c>
      <c r="D8" s="174" t="s">
        <v>44</v>
      </c>
      <c r="E8" s="174" t="s">
        <v>44</v>
      </c>
      <c r="F8" s="174" t="s">
        <v>44</v>
      </c>
      <c r="G8" s="174" t="s">
        <v>44</v>
      </c>
      <c r="H8" s="174" t="s">
        <v>44</v>
      </c>
      <c r="I8" s="118"/>
      <c r="J8" s="174" t="s">
        <v>45</v>
      </c>
      <c r="K8" s="174" t="s">
        <v>45</v>
      </c>
      <c r="L8" s="174" t="s">
        <v>45</v>
      </c>
      <c r="M8" s="174" t="s">
        <v>45</v>
      </c>
      <c r="N8" s="174" t="s">
        <v>45</v>
      </c>
      <c r="O8" s="118"/>
      <c r="P8" s="174" t="s">
        <v>46</v>
      </c>
      <c r="Q8" s="174" t="s">
        <v>46</v>
      </c>
      <c r="R8" s="174" t="s">
        <v>46</v>
      </c>
      <c r="S8" s="174" t="s">
        <v>46</v>
      </c>
      <c r="T8" s="174" t="s">
        <v>46</v>
      </c>
    </row>
    <row r="9" spans="2:28" s="37" customFormat="1" ht="58.5" customHeight="1" x14ac:dyDescent="0.25">
      <c r="B9" s="177" t="s">
        <v>47</v>
      </c>
      <c r="C9" s="119"/>
      <c r="D9" s="177" t="s">
        <v>48</v>
      </c>
      <c r="E9" s="119"/>
      <c r="F9" s="177" t="s">
        <v>22</v>
      </c>
      <c r="G9" s="119"/>
      <c r="H9" s="177" t="s">
        <v>23</v>
      </c>
      <c r="I9" s="118"/>
      <c r="J9" s="177" t="s">
        <v>49</v>
      </c>
      <c r="K9" s="119"/>
      <c r="L9" s="177" t="s">
        <v>50</v>
      </c>
      <c r="M9" s="119"/>
      <c r="N9" s="177" t="s">
        <v>51</v>
      </c>
      <c r="O9" s="118"/>
      <c r="P9" s="177" t="s">
        <v>49</v>
      </c>
      <c r="Q9" s="119"/>
      <c r="R9" s="177" t="s">
        <v>50</v>
      </c>
      <c r="S9" s="119"/>
      <c r="T9" s="177" t="s">
        <v>51</v>
      </c>
    </row>
    <row r="10" spans="2:28" s="36" customFormat="1" ht="23.25" customHeight="1" x14ac:dyDescent="0.25">
      <c r="B10" s="120" t="s">
        <v>119</v>
      </c>
      <c r="C10" s="118"/>
      <c r="D10" s="121">
        <v>1</v>
      </c>
      <c r="E10" s="118"/>
      <c r="F10" s="118" t="s">
        <v>52</v>
      </c>
      <c r="G10" s="118"/>
      <c r="H10" s="121">
        <v>0</v>
      </c>
      <c r="I10" s="118"/>
      <c r="J10" s="122">
        <v>0</v>
      </c>
      <c r="K10" s="123"/>
      <c r="L10" s="122">
        <v>0</v>
      </c>
      <c r="M10" s="123"/>
      <c r="N10" s="122">
        <v>0</v>
      </c>
      <c r="O10" s="123"/>
      <c r="P10" s="122">
        <v>92073613</v>
      </c>
      <c r="Q10" s="123"/>
      <c r="R10" s="122">
        <v>0</v>
      </c>
      <c r="S10" s="123"/>
      <c r="T10" s="122">
        <v>92073613</v>
      </c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6" t="s">
        <v>77</v>
      </c>
      <c r="C13" s="176"/>
      <c r="D13" s="176"/>
      <c r="E13" s="176"/>
      <c r="F13" s="176"/>
      <c r="G13" s="176"/>
      <c r="H13" s="176"/>
      <c r="I13" s="118"/>
      <c r="J13" s="124">
        <f t="shared" ref="J13:T13" si="0">SUM(J10:J11)</f>
        <v>0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0</v>
      </c>
      <c r="O13" s="124">
        <f t="shared" si="0"/>
        <v>0</v>
      </c>
      <c r="P13" s="124">
        <f t="shared" si="0"/>
        <v>92073613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92073613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8" t="s">
        <v>104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2:28" ht="35.25" x14ac:dyDescent="0.55000000000000004">
      <c r="B3" s="178" t="s">
        <v>43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8" ht="35.25" x14ac:dyDescent="0.55000000000000004">
      <c r="B4" s="178" t="s">
        <v>126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6" t="s">
        <v>1</v>
      </c>
      <c r="D8" s="147" t="s">
        <v>45</v>
      </c>
      <c r="E8" s="147" t="s">
        <v>45</v>
      </c>
      <c r="F8" s="147" t="s">
        <v>45</v>
      </c>
      <c r="G8" s="147" t="s">
        <v>45</v>
      </c>
      <c r="H8" s="147" t="s">
        <v>45</v>
      </c>
      <c r="I8" s="147" t="s">
        <v>45</v>
      </c>
      <c r="J8" s="147" t="s">
        <v>45</v>
      </c>
      <c r="K8" s="147" t="s">
        <v>45</v>
      </c>
      <c r="L8" s="147" t="s">
        <v>45</v>
      </c>
      <c r="N8" s="147" t="s">
        <v>46</v>
      </c>
      <c r="O8" s="147" t="s">
        <v>46</v>
      </c>
      <c r="P8" s="147" t="s">
        <v>46</v>
      </c>
      <c r="Q8" s="147" t="s">
        <v>46</v>
      </c>
      <c r="R8" s="147" t="s">
        <v>46</v>
      </c>
      <c r="S8" s="147" t="s">
        <v>46</v>
      </c>
      <c r="T8" s="147" t="s">
        <v>46</v>
      </c>
      <c r="U8" s="147" t="s">
        <v>46</v>
      </c>
      <c r="V8" s="147" t="s">
        <v>46</v>
      </c>
    </row>
    <row r="9" spans="2:28" s="43" customFormat="1" ht="55.5" customHeight="1" x14ac:dyDescent="0.25">
      <c r="B9" s="146" t="s">
        <v>1</v>
      </c>
      <c r="D9" s="179" t="s">
        <v>63</v>
      </c>
      <c r="E9" s="44"/>
      <c r="F9" s="179" t="s">
        <v>64</v>
      </c>
      <c r="G9" s="44"/>
      <c r="H9" s="179" t="s">
        <v>65</v>
      </c>
      <c r="I9" s="44"/>
      <c r="J9" s="179" t="s">
        <v>39</v>
      </c>
      <c r="K9" s="44"/>
      <c r="L9" s="179" t="s">
        <v>66</v>
      </c>
      <c r="N9" s="179" t="s">
        <v>63</v>
      </c>
      <c r="O9" s="44"/>
      <c r="P9" s="179" t="s">
        <v>64</v>
      </c>
      <c r="Q9" s="44"/>
      <c r="R9" s="179" t="s">
        <v>65</v>
      </c>
      <c r="S9" s="44"/>
      <c r="T9" s="179" t="s">
        <v>39</v>
      </c>
      <c r="U9" s="44"/>
      <c r="V9" s="179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ht="67.5" customHeight="1" x14ac:dyDescent="0.55000000000000004"/>
    <row r="6" spans="2:28" ht="30" x14ac:dyDescent="0.55000000000000004">
      <c r="B6" s="162" t="s">
        <v>95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3" t="s">
        <v>1</v>
      </c>
      <c r="D7" s="180" t="s">
        <v>53</v>
      </c>
      <c r="E7" s="180" t="s">
        <v>53</v>
      </c>
      <c r="F7" s="180" t="s">
        <v>53</v>
      </c>
      <c r="G7" s="180" t="s">
        <v>53</v>
      </c>
      <c r="H7" s="180" t="s">
        <v>53</v>
      </c>
      <c r="J7" s="180" t="s">
        <v>45</v>
      </c>
      <c r="K7" s="180" t="s">
        <v>45</v>
      </c>
      <c r="L7" s="180" t="s">
        <v>45</v>
      </c>
      <c r="M7" s="180" t="s">
        <v>45</v>
      </c>
      <c r="N7" s="180" t="s">
        <v>45</v>
      </c>
      <c r="P7" s="180" t="s">
        <v>46</v>
      </c>
      <c r="Q7" s="180" t="s">
        <v>46</v>
      </c>
      <c r="R7" s="180" t="s">
        <v>46</v>
      </c>
      <c r="S7" s="180" t="s">
        <v>46</v>
      </c>
      <c r="T7" s="180" t="s">
        <v>46</v>
      </c>
    </row>
    <row r="8" spans="2:28" s="40" customFormat="1" ht="63.75" customHeight="1" x14ac:dyDescent="0.6">
      <c r="B8" s="183" t="s">
        <v>1</v>
      </c>
      <c r="D8" s="182" t="s">
        <v>54</v>
      </c>
      <c r="E8" s="61"/>
      <c r="F8" s="182" t="s">
        <v>55</v>
      </c>
      <c r="G8" s="61"/>
      <c r="H8" s="182" t="s">
        <v>56</v>
      </c>
      <c r="J8" s="182" t="s">
        <v>57</v>
      </c>
      <c r="K8" s="61"/>
      <c r="L8" s="182" t="s">
        <v>50</v>
      </c>
      <c r="M8" s="61"/>
      <c r="N8" s="182" t="s">
        <v>58</v>
      </c>
      <c r="P8" s="182" t="s">
        <v>57</v>
      </c>
      <c r="Q8" s="61"/>
      <c r="R8" s="182" t="s">
        <v>50</v>
      </c>
      <c r="S8" s="61"/>
      <c r="T8" s="182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81" t="s">
        <v>77</v>
      </c>
      <c r="C12" s="181"/>
      <c r="D12" s="181"/>
      <c r="E12" s="181"/>
      <c r="F12" s="181"/>
      <c r="G12" s="181"/>
      <c r="H12" s="181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7" t="s">
        <v>104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8" ht="30" x14ac:dyDescent="0.55000000000000004">
      <c r="B3" s="147" t="s">
        <v>43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2:28" ht="30" x14ac:dyDescent="0.55000000000000004">
      <c r="B4" s="147" t="s">
        <v>126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6" t="s">
        <v>1</v>
      </c>
      <c r="D8" s="147" t="s">
        <v>45</v>
      </c>
      <c r="E8" s="147" t="s">
        <v>45</v>
      </c>
      <c r="F8" s="147" t="s">
        <v>45</v>
      </c>
      <c r="G8" s="147" t="s">
        <v>45</v>
      </c>
      <c r="H8" s="147" t="s">
        <v>45</v>
      </c>
      <c r="I8" s="147" t="s">
        <v>45</v>
      </c>
      <c r="J8" s="147" t="s">
        <v>45</v>
      </c>
      <c r="L8" s="147" t="s">
        <v>46</v>
      </c>
      <c r="M8" s="147" t="s">
        <v>46</v>
      </c>
      <c r="N8" s="147" t="s">
        <v>46</v>
      </c>
      <c r="O8" s="147" t="s">
        <v>46</v>
      </c>
      <c r="P8" s="147" t="s">
        <v>46</v>
      </c>
      <c r="Q8" s="147" t="s">
        <v>46</v>
      </c>
      <c r="R8" s="147" t="s">
        <v>46</v>
      </c>
    </row>
    <row r="9" spans="2:28" ht="57" customHeight="1" x14ac:dyDescent="0.65">
      <c r="B9" s="146" t="s">
        <v>1</v>
      </c>
      <c r="D9" s="150" t="s">
        <v>5</v>
      </c>
      <c r="E9" s="53"/>
      <c r="F9" s="150" t="s">
        <v>59</v>
      </c>
      <c r="G9" s="53"/>
      <c r="H9" s="150" t="s">
        <v>60</v>
      </c>
      <c r="I9" s="53"/>
      <c r="J9" s="150" t="s">
        <v>61</v>
      </c>
      <c r="K9" s="39"/>
      <c r="L9" s="150" t="s">
        <v>5</v>
      </c>
      <c r="M9" s="53"/>
      <c r="N9" s="150" t="s">
        <v>59</v>
      </c>
      <c r="O9" s="53"/>
      <c r="P9" s="150" t="s">
        <v>60</v>
      </c>
      <c r="Q9" s="53"/>
      <c r="R9" s="150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1" t="s">
        <v>1</v>
      </c>
      <c r="D8" s="145" t="s">
        <v>45</v>
      </c>
      <c r="E8" s="145" t="s">
        <v>45</v>
      </c>
      <c r="F8" s="145" t="s">
        <v>45</v>
      </c>
      <c r="G8" s="145" t="s">
        <v>45</v>
      </c>
      <c r="H8" s="145" t="s">
        <v>45</v>
      </c>
      <c r="I8" s="145" t="s">
        <v>45</v>
      </c>
      <c r="J8" s="145" t="s">
        <v>45</v>
      </c>
      <c r="L8" s="145" t="s">
        <v>46</v>
      </c>
      <c r="M8" s="145" t="s">
        <v>46</v>
      </c>
      <c r="N8" s="145" t="s">
        <v>46</v>
      </c>
      <c r="O8" s="145" t="s">
        <v>46</v>
      </c>
      <c r="P8" s="145" t="s">
        <v>46</v>
      </c>
      <c r="Q8" s="145" t="s">
        <v>46</v>
      </c>
      <c r="R8" s="145" t="s">
        <v>46</v>
      </c>
    </row>
    <row r="9" spans="2:28" s="4" customFormat="1" ht="63" customHeight="1" x14ac:dyDescent="0.55000000000000004">
      <c r="B9" s="171" t="s">
        <v>1</v>
      </c>
      <c r="D9" s="148" t="s">
        <v>5</v>
      </c>
      <c r="E9" s="45"/>
      <c r="F9" s="148" t="s">
        <v>59</v>
      </c>
      <c r="G9" s="45"/>
      <c r="H9" s="148" t="s">
        <v>60</v>
      </c>
      <c r="I9" s="45"/>
      <c r="J9" s="148" t="s">
        <v>62</v>
      </c>
      <c r="L9" s="148" t="s">
        <v>5</v>
      </c>
      <c r="M9" s="45"/>
      <c r="N9" s="148" t="s">
        <v>59</v>
      </c>
      <c r="O9" s="45"/>
      <c r="P9" s="148" t="s">
        <v>60</v>
      </c>
      <c r="Q9" s="45"/>
      <c r="R9" s="148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B35" sqref="B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7"/>
      <c r="R2" s="17"/>
      <c r="S2" s="17"/>
      <c r="T2" s="17"/>
      <c r="U2" s="17"/>
    </row>
    <row r="3" spans="2:28" ht="30" x14ac:dyDescent="0.6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7"/>
      <c r="R3" s="17"/>
    </row>
    <row r="4" spans="2:28" ht="30" x14ac:dyDescent="0.6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6" t="s">
        <v>47</v>
      </c>
      <c r="D7" s="147" t="s">
        <v>45</v>
      </c>
      <c r="E7" s="147" t="s">
        <v>45</v>
      </c>
      <c r="F7" s="147" t="s">
        <v>45</v>
      </c>
      <c r="G7" s="147" t="s">
        <v>45</v>
      </c>
      <c r="H7" s="147" t="s">
        <v>45</v>
      </c>
      <c r="I7" s="147" t="s">
        <v>45</v>
      </c>
      <c r="J7" s="147" t="s">
        <v>45</v>
      </c>
      <c r="L7" s="147" t="s">
        <v>46</v>
      </c>
      <c r="M7" s="147" t="s">
        <v>46</v>
      </c>
      <c r="N7" s="147" t="s">
        <v>46</v>
      </c>
      <c r="O7" s="147" t="s">
        <v>46</v>
      </c>
      <c r="P7" s="147" t="s">
        <v>46</v>
      </c>
      <c r="Q7" s="147" t="s">
        <v>46</v>
      </c>
      <c r="R7" s="147" t="s">
        <v>46</v>
      </c>
    </row>
    <row r="8" spans="2:28" s="51" customFormat="1" ht="48" customHeight="1" x14ac:dyDescent="0.75">
      <c r="B8" s="146" t="s">
        <v>47</v>
      </c>
      <c r="D8" s="184" t="s">
        <v>67</v>
      </c>
      <c r="E8" s="52"/>
      <c r="F8" s="184" t="s">
        <v>64</v>
      </c>
      <c r="G8" s="52"/>
      <c r="H8" s="184" t="s">
        <v>65</v>
      </c>
      <c r="I8" s="52"/>
      <c r="J8" s="184" t="s">
        <v>68</v>
      </c>
      <c r="L8" s="184" t="s">
        <v>67</v>
      </c>
      <c r="M8" s="52"/>
      <c r="N8" s="184" t="s">
        <v>64</v>
      </c>
      <c r="O8" s="52"/>
      <c r="P8" s="184" t="s">
        <v>65</v>
      </c>
      <c r="Q8" s="52"/>
      <c r="R8" s="184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60" zoomScaleNormal="85" workbookViewId="0">
      <selection activeCell="B10" sqref="B10:J12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28" ht="31.5" customHeight="1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28" ht="31.5" customHeight="1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9" t="s">
        <v>69</v>
      </c>
      <c r="C8" s="149" t="s">
        <v>69</v>
      </c>
      <c r="D8" s="149" t="s">
        <v>69</v>
      </c>
      <c r="F8" s="149" t="s">
        <v>45</v>
      </c>
      <c r="G8" s="149" t="s">
        <v>45</v>
      </c>
      <c r="H8" s="149" t="s">
        <v>45</v>
      </c>
      <c r="J8" s="149" t="s">
        <v>46</v>
      </c>
      <c r="K8" s="149" t="s">
        <v>46</v>
      </c>
      <c r="L8" s="149" t="s">
        <v>46</v>
      </c>
    </row>
    <row r="9" spans="2:28" s="40" customFormat="1" ht="50.25" customHeight="1" x14ac:dyDescent="0.6">
      <c r="B9" s="180" t="s">
        <v>70</v>
      </c>
      <c r="D9" s="180" t="s">
        <v>36</v>
      </c>
      <c r="F9" s="180" t="s">
        <v>71</v>
      </c>
      <c r="H9" s="180" t="s">
        <v>72</v>
      </c>
      <c r="J9" s="180" t="s">
        <v>71</v>
      </c>
      <c r="L9" s="180" t="s">
        <v>72</v>
      </c>
    </row>
    <row r="10" spans="2:28" s="4" customFormat="1" ht="21.75" customHeight="1" x14ac:dyDescent="0.55000000000000004">
      <c r="B10" s="45" t="s">
        <v>117</v>
      </c>
      <c r="D10" s="69" t="s">
        <v>52</v>
      </c>
      <c r="F10" s="97">
        <v>3084565933</v>
      </c>
      <c r="G10" s="6"/>
      <c r="H10" s="12" t="s">
        <v>52</v>
      </c>
      <c r="I10" s="6"/>
      <c r="J10" s="97">
        <v>5515798797</v>
      </c>
      <c r="K10" s="6"/>
      <c r="L10" s="12"/>
    </row>
    <row r="11" spans="2:28" s="4" customFormat="1" ht="21.75" customHeight="1" x14ac:dyDescent="0.55000000000000004">
      <c r="B11" s="4" t="s">
        <v>105</v>
      </c>
      <c r="D11" s="68" t="s">
        <v>52</v>
      </c>
      <c r="F11" s="98">
        <v>0</v>
      </c>
      <c r="G11" s="6"/>
      <c r="H11" s="6" t="s">
        <v>52</v>
      </c>
      <c r="I11" s="6"/>
      <c r="J11" s="98">
        <v>9278940057</v>
      </c>
      <c r="K11" s="6"/>
      <c r="L11" s="6"/>
    </row>
    <row r="12" spans="2:28" s="4" customFormat="1" ht="21.75" customHeight="1" x14ac:dyDescent="0.55000000000000004">
      <c r="B12" s="4" t="s">
        <v>119</v>
      </c>
      <c r="D12" s="68" t="s">
        <v>120</v>
      </c>
      <c r="F12" s="98">
        <v>0</v>
      </c>
      <c r="G12" s="6"/>
      <c r="H12" s="6" t="s">
        <v>52</v>
      </c>
      <c r="I12" s="6"/>
      <c r="J12" s="98">
        <v>92073613</v>
      </c>
      <c r="K12" s="6"/>
      <c r="L12" s="6"/>
    </row>
    <row r="13" spans="2:28" s="4" customFormat="1" ht="21.75" customHeight="1" x14ac:dyDescent="0.55000000000000004">
      <c r="D13" s="68"/>
      <c r="F13" s="98"/>
      <c r="G13" s="6"/>
      <c r="H13" s="6"/>
      <c r="I13" s="6"/>
      <c r="J13" s="98"/>
      <c r="K13" s="6"/>
      <c r="L13" s="6"/>
    </row>
    <row r="14" spans="2:28" ht="21.75" customHeight="1" thickBot="1" x14ac:dyDescent="0.6">
      <c r="B14" s="185" t="s">
        <v>77</v>
      </c>
      <c r="C14" s="185"/>
      <c r="D14" s="185"/>
      <c r="F14" s="100">
        <f>SUM(F10:F12)</f>
        <v>3084565933</v>
      </c>
      <c r="G14" s="101"/>
      <c r="H14" s="102"/>
      <c r="I14" s="101"/>
      <c r="J14" s="100">
        <f>SUM(J10:J12)</f>
        <v>14886812467</v>
      </c>
      <c r="K14" s="101"/>
      <c r="L14" s="102"/>
    </row>
    <row r="15" spans="2:28" ht="21.75" customHeight="1" thickTop="1" x14ac:dyDescent="0.55000000000000004"/>
    <row r="16" spans="2:28" ht="30" x14ac:dyDescent="0.75">
      <c r="F16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4:D1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</row>
    <row r="3" spans="2:28" ht="30" x14ac:dyDescent="0.55000000000000004">
      <c r="B3" s="145" t="s">
        <v>43</v>
      </c>
      <c r="C3" s="145"/>
      <c r="D3" s="145"/>
      <c r="E3" s="145"/>
      <c r="F3" s="145"/>
    </row>
    <row r="4" spans="2:28" ht="30" x14ac:dyDescent="0.55000000000000004">
      <c r="B4" s="145" t="s">
        <v>126</v>
      </c>
      <c r="C4" s="145"/>
      <c r="D4" s="145"/>
      <c r="E4" s="145"/>
      <c r="F4" s="145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1" t="s">
        <v>73</v>
      </c>
      <c r="D8" s="145" t="s">
        <v>45</v>
      </c>
      <c r="F8" s="145" t="s">
        <v>127</v>
      </c>
    </row>
    <row r="9" spans="2:28" ht="30" x14ac:dyDescent="0.55000000000000004">
      <c r="B9" s="187" t="s">
        <v>73</v>
      </c>
      <c r="D9" s="188" t="s">
        <v>39</v>
      </c>
      <c r="F9" s="188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110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6">
        <v>16</v>
      </c>
      <c r="B18" s="186"/>
      <c r="C18" s="186"/>
      <c r="D18" s="186"/>
      <c r="E18" s="186"/>
      <c r="F18" s="186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C16" sqref="C16:Q1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45" t="s">
        <v>104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3:17" ht="30" x14ac:dyDescent="0.55000000000000004">
      <c r="C3" s="145" t="s">
        <v>0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3:17" ht="30" x14ac:dyDescent="0.55000000000000004">
      <c r="C4" s="145" t="s">
        <v>126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6" t="s">
        <v>84</v>
      </c>
      <c r="D9" s="147" t="s">
        <v>113</v>
      </c>
      <c r="E9" s="147" t="s">
        <v>2</v>
      </c>
      <c r="F9" s="147" t="s">
        <v>2</v>
      </c>
      <c r="G9" s="147" t="s">
        <v>2</v>
      </c>
      <c r="I9" s="147" t="s">
        <v>3</v>
      </c>
      <c r="J9" s="147" t="s">
        <v>3</v>
      </c>
      <c r="K9" s="147" t="s">
        <v>3</v>
      </c>
      <c r="M9" s="147" t="s">
        <v>127</v>
      </c>
      <c r="N9" s="147" t="s">
        <v>4</v>
      </c>
      <c r="O9" s="147" t="s">
        <v>4</v>
      </c>
      <c r="P9" s="147" t="s">
        <v>4</v>
      </c>
      <c r="Q9" s="147" t="s">
        <v>4</v>
      </c>
    </row>
    <row r="10" spans="3:17" s="6" customFormat="1" ht="44.25" customHeight="1" x14ac:dyDescent="0.25">
      <c r="C10" s="146"/>
      <c r="D10" s="12"/>
      <c r="E10" s="148" t="s">
        <v>6</v>
      </c>
      <c r="F10" s="12"/>
      <c r="G10" s="148" t="s">
        <v>7</v>
      </c>
      <c r="I10" s="148" t="s">
        <v>85</v>
      </c>
      <c r="J10" s="12"/>
      <c r="K10" s="148" t="s">
        <v>86</v>
      </c>
      <c r="M10" s="148" t="s">
        <v>6</v>
      </c>
      <c r="N10" s="12"/>
      <c r="O10" s="148" t="s">
        <v>7</v>
      </c>
      <c r="Q10" s="150" t="s">
        <v>11</v>
      </c>
    </row>
    <row r="11" spans="3:17" s="6" customFormat="1" ht="39.75" customHeight="1" x14ac:dyDescent="0.25">
      <c r="C11" s="146"/>
      <c r="D11" s="11"/>
      <c r="E11" s="149" t="s">
        <v>6</v>
      </c>
      <c r="F11" s="11"/>
      <c r="G11" s="149" t="s">
        <v>7</v>
      </c>
      <c r="I11" s="149"/>
      <c r="J11" s="11"/>
      <c r="K11" s="149"/>
      <c r="M11" s="149" t="s">
        <v>6</v>
      </c>
      <c r="N11" s="11"/>
      <c r="O11" s="149" t="s">
        <v>7</v>
      </c>
      <c r="Q11" s="151" t="s">
        <v>11</v>
      </c>
    </row>
    <row r="12" spans="3:17" ht="9" customHeight="1" x14ac:dyDescent="0.55000000000000004">
      <c r="C12" s="41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116</v>
      </c>
      <c r="E13" s="3">
        <f>'سهام پروژه'!G15</f>
        <v>25000000000</v>
      </c>
      <c r="G13" s="3">
        <f>'سهام پروژه'!I15</f>
        <v>25000000000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25000000000</v>
      </c>
      <c r="O13" s="3">
        <f>'سهام پروژه'!Y15</f>
        <v>25000000000</v>
      </c>
      <c r="Q13" s="8">
        <f t="shared" ref="Q13:Q17" si="0">O13/$O$18</f>
        <v>0.12597142394520749</v>
      </c>
    </row>
    <row r="14" spans="3:17" x14ac:dyDescent="0.55000000000000004">
      <c r="C14" s="2" t="s">
        <v>101</v>
      </c>
      <c r="E14" s="3">
        <f>سپرده!L15</f>
        <v>12404855501</v>
      </c>
      <c r="G14" s="3">
        <f>E14</f>
        <v>12404855501</v>
      </c>
      <c r="I14" s="3">
        <f>سپرده!N15</f>
        <v>3176639546</v>
      </c>
      <c r="K14" s="3">
        <f>سپرده!P15</f>
        <v>12123787600</v>
      </c>
      <c r="M14" s="3">
        <f>سپرده!R15</f>
        <v>3457707447</v>
      </c>
      <c r="O14" s="3">
        <f>سپرده!R15</f>
        <v>3457707447</v>
      </c>
      <c r="Q14" s="8">
        <f t="shared" si="0"/>
        <v>1.7422893227381522E-2</v>
      </c>
    </row>
    <row r="15" spans="3:17" hidden="1" x14ac:dyDescent="0.55000000000000004">
      <c r="C15" s="136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136" t="s">
        <v>83</v>
      </c>
      <c r="E16" s="3">
        <f>'گواهی سپرده'!N15</f>
        <v>170000000000</v>
      </c>
      <c r="G16" s="3">
        <f>'گواهی سپرده'!P15</f>
        <v>170000000000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170000000000</v>
      </c>
      <c r="O16" s="3">
        <f>'گواهی سپرده'!AD15</f>
        <v>170000000000</v>
      </c>
      <c r="Q16" s="8">
        <f t="shared" si="0"/>
        <v>0.85660568282741101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207404855501</v>
      </c>
      <c r="F18" s="3">
        <f t="shared" si="2"/>
        <v>0</v>
      </c>
      <c r="G18" s="10">
        <f>SUM(G12:G17)</f>
        <v>207404855501</v>
      </c>
      <c r="H18" s="3">
        <f t="shared" si="2"/>
        <v>0</v>
      </c>
      <c r="I18" s="10">
        <f t="shared" si="2"/>
        <v>3176639546</v>
      </c>
      <c r="J18" s="3">
        <f t="shared" si="2"/>
        <v>0</v>
      </c>
      <c r="K18" s="10">
        <f t="shared" si="2"/>
        <v>12123787600</v>
      </c>
      <c r="L18" s="3">
        <f t="shared" si="2"/>
        <v>0</v>
      </c>
      <c r="M18" s="10">
        <f t="shared" si="2"/>
        <v>198457707447</v>
      </c>
      <c r="N18" s="3">
        <f t="shared" si="2"/>
        <v>0</v>
      </c>
      <c r="O18" s="10">
        <f>SUM(O12:O17)</f>
        <v>198457707447</v>
      </c>
      <c r="P18" s="3">
        <f t="shared" si="2"/>
        <v>0</v>
      </c>
      <c r="Q18" s="33">
        <f t="shared" ref="Q18" si="3">O18/$O$18</f>
        <v>1</v>
      </c>
    </row>
    <row r="19" spans="3:17" ht="21.75" thickTop="1" x14ac:dyDescent="0.55000000000000004">
      <c r="Q19" s="8"/>
    </row>
    <row r="22" spans="3:17" ht="30" x14ac:dyDescent="0.75">
      <c r="I22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M12" sqref="M12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3" t="s">
        <v>104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3:27" ht="46.5" x14ac:dyDescent="0.8">
      <c r="C3" s="153" t="s">
        <v>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3:27" ht="46.5" x14ac:dyDescent="0.8">
      <c r="C4" s="153" t="s">
        <v>126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52" t="s">
        <v>115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</row>
    <row r="8" spans="3:27" s="76" customFormat="1" ht="34.5" customHeight="1" x14ac:dyDescent="0.25">
      <c r="C8" s="160" t="s">
        <v>1</v>
      </c>
      <c r="E8" s="159" t="s">
        <v>113</v>
      </c>
      <c r="F8" s="159" t="s">
        <v>2</v>
      </c>
      <c r="G8" s="159" t="s">
        <v>2</v>
      </c>
      <c r="H8" s="159" t="s">
        <v>2</v>
      </c>
      <c r="I8" s="159" t="s">
        <v>2</v>
      </c>
      <c r="J8" s="154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54"/>
      <c r="S8" s="159" t="s">
        <v>127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76" customFormat="1" ht="44.25" customHeight="1" x14ac:dyDescent="0.25">
      <c r="C9" s="160" t="s">
        <v>1</v>
      </c>
      <c r="D9" s="154"/>
      <c r="E9" s="157" t="s">
        <v>5</v>
      </c>
      <c r="F9" s="155"/>
      <c r="G9" s="157" t="s">
        <v>6</v>
      </c>
      <c r="H9" s="77"/>
      <c r="I9" s="157" t="s">
        <v>7</v>
      </c>
      <c r="J9" s="154"/>
      <c r="K9" s="157" t="s">
        <v>8</v>
      </c>
      <c r="L9" s="157" t="s">
        <v>8</v>
      </c>
      <c r="M9" s="157" t="s">
        <v>8</v>
      </c>
      <c r="N9" s="77"/>
      <c r="O9" s="157" t="s">
        <v>9</v>
      </c>
      <c r="P9" s="157" t="s">
        <v>9</v>
      </c>
      <c r="Q9" s="157" t="s">
        <v>9</v>
      </c>
      <c r="R9" s="154"/>
      <c r="S9" s="157" t="s">
        <v>5</v>
      </c>
      <c r="T9" s="155"/>
      <c r="U9" s="157" t="s">
        <v>10</v>
      </c>
      <c r="V9" s="155"/>
      <c r="W9" s="157" t="s">
        <v>6</v>
      </c>
      <c r="X9" s="155"/>
      <c r="Y9" s="157" t="s">
        <v>7</v>
      </c>
      <c r="Z9" s="154"/>
      <c r="AA9" s="157" t="s">
        <v>11</v>
      </c>
    </row>
    <row r="10" spans="3:27" s="76" customFormat="1" ht="54" customHeight="1" x14ac:dyDescent="0.25">
      <c r="C10" s="160" t="s">
        <v>1</v>
      </c>
      <c r="D10" s="154"/>
      <c r="E10" s="158" t="s">
        <v>5</v>
      </c>
      <c r="F10" s="156"/>
      <c r="G10" s="158" t="s">
        <v>6</v>
      </c>
      <c r="H10" s="78"/>
      <c r="I10" s="158" t="s">
        <v>7</v>
      </c>
      <c r="J10" s="154"/>
      <c r="K10" s="158" t="s">
        <v>5</v>
      </c>
      <c r="L10" s="78"/>
      <c r="M10" s="158" t="s">
        <v>6</v>
      </c>
      <c r="N10" s="78"/>
      <c r="O10" s="158" t="s">
        <v>5</v>
      </c>
      <c r="P10" s="78"/>
      <c r="Q10" s="158" t="s">
        <v>12</v>
      </c>
      <c r="R10" s="154"/>
      <c r="S10" s="158" t="s">
        <v>5</v>
      </c>
      <c r="T10" s="156"/>
      <c r="U10" s="158" t="s">
        <v>10</v>
      </c>
      <c r="V10" s="156"/>
      <c r="W10" s="158" t="s">
        <v>6</v>
      </c>
      <c r="X10" s="156"/>
      <c r="Y10" s="158" t="s">
        <v>7</v>
      </c>
      <c r="Z10" s="154"/>
      <c r="AA10" s="158" t="s">
        <v>11</v>
      </c>
    </row>
    <row r="11" spans="3:27" x14ac:dyDescent="0.8">
      <c r="C11" s="79" t="s">
        <v>114</v>
      </c>
      <c r="E11" s="80"/>
      <c r="G11" s="80">
        <v>25000000000</v>
      </c>
      <c r="I11" s="80">
        <v>25000000000</v>
      </c>
      <c r="K11" s="80"/>
      <c r="M11" s="80">
        <v>0</v>
      </c>
      <c r="O11" s="80"/>
      <c r="P11" s="57">
        <v>0</v>
      </c>
      <c r="Q11" s="80"/>
      <c r="S11" s="80"/>
      <c r="U11" s="80"/>
      <c r="W11" s="80">
        <f>M11+G11</f>
        <v>25000000000</v>
      </c>
      <c r="Y11" s="80">
        <f>W11</f>
        <v>25000000000</v>
      </c>
      <c r="AA11" s="81">
        <f>Y11/'سرمایه گذاری ها'!O18</f>
        <v>0.12597142394520749</v>
      </c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25000000000</v>
      </c>
      <c r="H15" s="82"/>
      <c r="I15" s="82">
        <f>SUM(I11:I13)</f>
        <v>25000000000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25000000000</v>
      </c>
      <c r="X15" s="82"/>
      <c r="Y15" s="82">
        <f>SUM(Y11:Y13)</f>
        <v>25000000000</v>
      </c>
      <c r="Z15" s="80"/>
      <c r="AA15" s="85">
        <f>SUM(AA11:AA13)</f>
        <v>0.12597142394520749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2:28" ht="30" x14ac:dyDescent="0.6"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2:28" ht="30" x14ac:dyDescent="0.6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1" t="s">
        <v>113</v>
      </c>
      <c r="E8" s="161" t="s">
        <v>2</v>
      </c>
      <c r="F8" s="161" t="s">
        <v>2</v>
      </c>
      <c r="G8" s="161" t="s">
        <v>2</v>
      </c>
      <c r="H8" s="161" t="s">
        <v>2</v>
      </c>
      <c r="I8" s="161" t="s">
        <v>2</v>
      </c>
      <c r="J8" s="161" t="s">
        <v>2</v>
      </c>
      <c r="K8" s="15"/>
      <c r="L8" s="161" t="s">
        <v>127</v>
      </c>
      <c r="M8" s="161" t="s">
        <v>4</v>
      </c>
      <c r="N8" s="161" t="s">
        <v>4</v>
      </c>
      <c r="O8" s="161" t="s">
        <v>4</v>
      </c>
      <c r="P8" s="161" t="s">
        <v>4</v>
      </c>
      <c r="Q8" s="161" t="s">
        <v>4</v>
      </c>
      <c r="R8" s="161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4" t="s">
        <v>104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</row>
    <row r="3" spans="2:38" ht="39" x14ac:dyDescent="0.6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</row>
    <row r="4" spans="2:38" ht="39" x14ac:dyDescent="0.6">
      <c r="B4" s="164" t="s">
        <v>126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2" t="s">
        <v>90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45" t="s">
        <v>17</v>
      </c>
      <c r="C10" s="145" t="s">
        <v>17</v>
      </c>
      <c r="D10" s="145" t="s">
        <v>17</v>
      </c>
      <c r="E10" s="145" t="s">
        <v>17</v>
      </c>
      <c r="F10" s="145" t="s">
        <v>17</v>
      </c>
      <c r="G10" s="145" t="s">
        <v>17</v>
      </c>
      <c r="H10" s="145" t="s">
        <v>17</v>
      </c>
      <c r="I10" s="145" t="s">
        <v>17</v>
      </c>
      <c r="J10" s="145" t="s">
        <v>17</v>
      </c>
      <c r="K10" s="145" t="s">
        <v>17</v>
      </c>
      <c r="L10" s="145" t="s">
        <v>17</v>
      </c>
      <c r="M10" s="145" t="s">
        <v>17</v>
      </c>
      <c r="N10" s="145" t="s">
        <v>17</v>
      </c>
      <c r="P10" s="145" t="s">
        <v>113</v>
      </c>
      <c r="Q10" s="145" t="s">
        <v>2</v>
      </c>
      <c r="R10" s="145" t="s">
        <v>2</v>
      </c>
      <c r="S10" s="145" t="s">
        <v>2</v>
      </c>
      <c r="T10" s="145" t="s">
        <v>2</v>
      </c>
      <c r="V10" s="145" t="s">
        <v>3</v>
      </c>
      <c r="W10" s="145" t="s">
        <v>3</v>
      </c>
      <c r="X10" s="145" t="s">
        <v>3</v>
      </c>
      <c r="Y10" s="145" t="s">
        <v>3</v>
      </c>
      <c r="Z10" s="145" t="s">
        <v>3</v>
      </c>
      <c r="AA10" s="145" t="s">
        <v>3</v>
      </c>
      <c r="AB10" s="145" t="s">
        <v>3</v>
      </c>
      <c r="AD10" s="145" t="s">
        <v>127</v>
      </c>
      <c r="AE10" s="145" t="s">
        <v>4</v>
      </c>
      <c r="AF10" s="145" t="s">
        <v>4</v>
      </c>
      <c r="AG10" s="145" t="s">
        <v>4</v>
      </c>
      <c r="AH10" s="145" t="s">
        <v>4</v>
      </c>
      <c r="AI10" s="145" t="s">
        <v>4</v>
      </c>
      <c r="AJ10" s="145" t="s">
        <v>4</v>
      </c>
      <c r="AK10" s="145" t="s">
        <v>4</v>
      </c>
      <c r="AL10" s="145" t="s">
        <v>4</v>
      </c>
    </row>
    <row r="11" spans="2:38" s="16" customFormat="1" ht="45.75" customHeight="1" x14ac:dyDescent="0.6">
      <c r="B11" s="148" t="s">
        <v>18</v>
      </c>
      <c r="C11" s="23"/>
      <c r="D11" s="148" t="s">
        <v>19</v>
      </c>
      <c r="E11" s="23"/>
      <c r="F11" s="148" t="s">
        <v>20</v>
      </c>
      <c r="G11" s="23"/>
      <c r="H11" s="148" t="s">
        <v>21</v>
      </c>
      <c r="I11" s="23"/>
      <c r="J11" s="148" t="s">
        <v>82</v>
      </c>
      <c r="K11" s="23"/>
      <c r="L11" s="148" t="s">
        <v>23</v>
      </c>
      <c r="M11" s="23"/>
      <c r="N11" s="148" t="s">
        <v>16</v>
      </c>
      <c r="P11" s="148" t="s">
        <v>5</v>
      </c>
      <c r="Q11" s="23"/>
      <c r="R11" s="148" t="s">
        <v>6</v>
      </c>
      <c r="S11" s="23"/>
      <c r="T11" s="148" t="s">
        <v>7</v>
      </c>
      <c r="V11" s="148" t="s">
        <v>8</v>
      </c>
      <c r="W11" s="148" t="s">
        <v>8</v>
      </c>
      <c r="X11" s="148" t="s">
        <v>8</v>
      </c>
      <c r="Z11" s="148" t="s">
        <v>9</v>
      </c>
      <c r="AA11" s="148" t="s">
        <v>9</v>
      </c>
      <c r="AB11" s="148" t="s">
        <v>9</v>
      </c>
      <c r="AD11" s="148" t="s">
        <v>5</v>
      </c>
      <c r="AE11" s="23"/>
      <c r="AF11" s="148" t="s">
        <v>24</v>
      </c>
      <c r="AG11" s="23"/>
      <c r="AH11" s="148" t="s">
        <v>6</v>
      </c>
      <c r="AI11" s="23"/>
      <c r="AJ11" s="148" t="s">
        <v>7</v>
      </c>
      <c r="AK11" s="23"/>
      <c r="AL11" s="148" t="s">
        <v>11</v>
      </c>
    </row>
    <row r="12" spans="2:38" s="16" customFormat="1" ht="45.75" customHeight="1" x14ac:dyDescent="0.6">
      <c r="B12" s="149" t="s">
        <v>18</v>
      </c>
      <c r="C12" s="24"/>
      <c r="D12" s="149" t="s">
        <v>19</v>
      </c>
      <c r="E12" s="24"/>
      <c r="F12" s="149" t="s">
        <v>20</v>
      </c>
      <c r="G12" s="24"/>
      <c r="H12" s="149" t="s">
        <v>21</v>
      </c>
      <c r="I12" s="24"/>
      <c r="J12" s="149" t="s">
        <v>22</v>
      </c>
      <c r="K12" s="24"/>
      <c r="L12" s="149" t="s">
        <v>23</v>
      </c>
      <c r="M12" s="24"/>
      <c r="N12" s="149" t="s">
        <v>16</v>
      </c>
      <c r="P12" s="149" t="s">
        <v>5</v>
      </c>
      <c r="Q12" s="24"/>
      <c r="R12" s="149" t="s">
        <v>6</v>
      </c>
      <c r="S12" s="24"/>
      <c r="T12" s="149" t="s">
        <v>7</v>
      </c>
      <c r="V12" s="149" t="s">
        <v>5</v>
      </c>
      <c r="W12" s="24"/>
      <c r="X12" s="149" t="s">
        <v>6</v>
      </c>
      <c r="Z12" s="149" t="s">
        <v>5</v>
      </c>
      <c r="AA12" s="24"/>
      <c r="AB12" s="149" t="s">
        <v>12</v>
      </c>
      <c r="AD12" s="149" t="s">
        <v>5</v>
      </c>
      <c r="AE12" s="24"/>
      <c r="AF12" s="149" t="s">
        <v>24</v>
      </c>
      <c r="AG12" s="24"/>
      <c r="AH12" s="149" t="s">
        <v>6</v>
      </c>
      <c r="AI12" s="24"/>
      <c r="AJ12" s="149" t="s">
        <v>7</v>
      </c>
      <c r="AK12" s="24"/>
      <c r="AL12" s="149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63" t="s">
        <v>77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60" zoomScaleNormal="70" workbookViewId="0">
      <selection activeCell="B10" sqref="B10:J10"/>
    </sheetView>
  </sheetViews>
  <sheetFormatPr defaultRowHeight="21" x14ac:dyDescent="0.6"/>
  <cols>
    <col min="1" max="1" width="2.28515625" style="1" customWidth="1"/>
    <col min="2" max="2" width="62.71093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24.7109375" style="1" bestFit="1" customWidth="1"/>
    <col min="11" max="11" width="1" style="1" customWidth="1"/>
    <col min="12" max="12" width="12.7109375" style="1" bestFit="1" customWidth="1"/>
    <col min="13" max="13" width="1" style="1" customWidth="1"/>
    <col min="14" max="14" width="23.28515625" style="1" bestFit="1" customWidth="1"/>
    <col min="15" max="15" width="1" style="1" customWidth="1"/>
    <col min="16" max="16" width="25.42578125" style="1" bestFit="1" customWidth="1"/>
    <col min="17" max="17" width="1" style="1" customWidth="1"/>
    <col min="18" max="18" width="8.28515625" style="1" bestFit="1" customWidth="1"/>
    <col min="19" max="19" width="1" style="1" customWidth="1"/>
    <col min="20" max="20" width="13.7109375" style="1" customWidth="1"/>
    <col min="21" max="21" width="1" style="1" customWidth="1"/>
    <col min="22" max="22" width="8.28515625" style="1" bestFit="1" customWidth="1"/>
    <col min="23" max="23" width="1" style="1" customWidth="1"/>
    <col min="24" max="24" width="13.42578125" style="1" customWidth="1"/>
    <col min="25" max="25" width="1" style="1" customWidth="1"/>
    <col min="26" max="26" width="12.7109375" style="1" bestFit="1" customWidth="1"/>
    <col min="27" max="27" width="1" style="1" customWidth="1"/>
    <col min="28" max="28" width="23.28515625" style="1" bestFit="1" customWidth="1"/>
    <col min="29" max="29" width="1" style="1" customWidth="1"/>
    <col min="30" max="30" width="25.42578125" style="1" bestFit="1" customWidth="1"/>
    <col min="31" max="31" width="1" style="1" customWidth="1"/>
    <col min="32" max="32" width="29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4" t="s">
        <v>104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</row>
    <row r="3" spans="2:32" ht="39" x14ac:dyDescent="0.6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</row>
    <row r="4" spans="2:32" ht="39" x14ac:dyDescent="0.6">
      <c r="B4" s="164" t="s">
        <v>126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7" t="s">
        <v>30</v>
      </c>
      <c r="C10" s="147" t="s">
        <v>30</v>
      </c>
      <c r="D10" s="147" t="s">
        <v>30</v>
      </c>
      <c r="E10" s="147" t="s">
        <v>30</v>
      </c>
      <c r="F10" s="147" t="s">
        <v>30</v>
      </c>
      <c r="G10" s="147" t="s">
        <v>30</v>
      </c>
      <c r="H10" s="147" t="s">
        <v>30</v>
      </c>
      <c r="I10" s="147" t="s">
        <v>30</v>
      </c>
      <c r="J10" s="147" t="s">
        <v>30</v>
      </c>
      <c r="L10" s="147" t="s">
        <v>113</v>
      </c>
      <c r="M10" s="147" t="s">
        <v>2</v>
      </c>
      <c r="N10" s="147" t="s">
        <v>2</v>
      </c>
      <c r="O10" s="147" t="s">
        <v>2</v>
      </c>
      <c r="P10" s="147" t="s">
        <v>2</v>
      </c>
      <c r="R10" s="147" t="s">
        <v>3</v>
      </c>
      <c r="S10" s="147" t="s">
        <v>3</v>
      </c>
      <c r="T10" s="147" t="s">
        <v>3</v>
      </c>
      <c r="U10" s="147" t="s">
        <v>3</v>
      </c>
      <c r="V10" s="147" t="s">
        <v>3</v>
      </c>
      <c r="W10" s="147" t="s">
        <v>3</v>
      </c>
      <c r="X10" s="147" t="s">
        <v>3</v>
      </c>
      <c r="Z10" s="147" t="s">
        <v>127</v>
      </c>
      <c r="AA10" s="147" t="s">
        <v>4</v>
      </c>
      <c r="AB10" s="147" t="s">
        <v>4</v>
      </c>
      <c r="AC10" s="147" t="s">
        <v>4</v>
      </c>
      <c r="AD10" s="147" t="s">
        <v>4</v>
      </c>
      <c r="AE10" s="147" t="s">
        <v>4</v>
      </c>
      <c r="AF10" s="147" t="s">
        <v>4</v>
      </c>
    </row>
    <row r="11" spans="2:32" s="16" customFormat="1" ht="39.75" customHeight="1" x14ac:dyDescent="0.6">
      <c r="B11" s="148" t="s">
        <v>31</v>
      </c>
      <c r="C11" s="23"/>
      <c r="D11" s="148" t="s">
        <v>82</v>
      </c>
      <c r="E11" s="23"/>
      <c r="F11" s="148" t="s">
        <v>23</v>
      </c>
      <c r="G11" s="23"/>
      <c r="H11" s="148" t="s">
        <v>32</v>
      </c>
      <c r="I11" s="23"/>
      <c r="J11" s="148" t="s">
        <v>20</v>
      </c>
      <c r="L11" s="148" t="s">
        <v>5</v>
      </c>
      <c r="M11" s="23"/>
      <c r="N11" s="148" t="s">
        <v>6</v>
      </c>
      <c r="O11" s="23"/>
      <c r="P11" s="148" t="s">
        <v>7</v>
      </c>
      <c r="R11" s="148" t="s">
        <v>8</v>
      </c>
      <c r="S11" s="148" t="s">
        <v>8</v>
      </c>
      <c r="T11" s="148" t="s">
        <v>8</v>
      </c>
      <c r="U11" s="23"/>
      <c r="V11" s="148" t="s">
        <v>9</v>
      </c>
      <c r="W11" s="148" t="s">
        <v>9</v>
      </c>
      <c r="X11" s="148" t="s">
        <v>9</v>
      </c>
      <c r="Z11" s="148" t="s">
        <v>5</v>
      </c>
      <c r="AA11" s="23"/>
      <c r="AB11" s="148" t="s">
        <v>6</v>
      </c>
      <c r="AC11" s="23"/>
      <c r="AD11" s="148" t="s">
        <v>7</v>
      </c>
      <c r="AE11" s="23"/>
      <c r="AF11" s="148" t="s">
        <v>33</v>
      </c>
    </row>
    <row r="12" spans="2:32" s="16" customFormat="1" ht="54.75" customHeight="1" x14ac:dyDescent="0.6">
      <c r="B12" s="149" t="s">
        <v>31</v>
      </c>
      <c r="C12" s="24"/>
      <c r="D12" s="149" t="s">
        <v>22</v>
      </c>
      <c r="E12" s="24"/>
      <c r="F12" s="149" t="s">
        <v>23</v>
      </c>
      <c r="G12" s="24"/>
      <c r="H12" s="149" t="s">
        <v>32</v>
      </c>
      <c r="I12" s="24"/>
      <c r="J12" s="149" t="s">
        <v>20</v>
      </c>
      <c r="L12" s="149" t="s">
        <v>5</v>
      </c>
      <c r="M12" s="24"/>
      <c r="N12" s="149" t="s">
        <v>6</v>
      </c>
      <c r="O12" s="24"/>
      <c r="P12" s="149" t="s">
        <v>7</v>
      </c>
      <c r="R12" s="149" t="s">
        <v>5</v>
      </c>
      <c r="S12" s="24"/>
      <c r="T12" s="149" t="s">
        <v>6</v>
      </c>
      <c r="U12" s="24"/>
      <c r="V12" s="149" t="s">
        <v>5</v>
      </c>
      <c r="W12" s="24"/>
      <c r="X12" s="149" t="s">
        <v>12</v>
      </c>
      <c r="Z12" s="149" t="s">
        <v>5</v>
      </c>
      <c r="AA12" s="24"/>
      <c r="AB12" s="149" t="s">
        <v>6</v>
      </c>
      <c r="AC12" s="24"/>
      <c r="AD12" s="149" t="s">
        <v>7</v>
      </c>
      <c r="AE12" s="24"/>
      <c r="AF12" s="149" t="s">
        <v>33</v>
      </c>
    </row>
    <row r="13" spans="2:32" s="16" customFormat="1" ht="32.25" customHeight="1" x14ac:dyDescent="0.65">
      <c r="B13" s="27" t="s">
        <v>117</v>
      </c>
      <c r="C13" s="27"/>
      <c r="D13" s="27" t="s">
        <v>118</v>
      </c>
      <c r="E13" s="27"/>
      <c r="F13" s="27">
        <v>18</v>
      </c>
      <c r="G13" s="27"/>
      <c r="H13" s="27">
        <v>8</v>
      </c>
      <c r="I13" s="27"/>
      <c r="J13" s="27" t="s">
        <v>106</v>
      </c>
      <c r="K13" s="27"/>
      <c r="L13" s="88">
        <v>340000</v>
      </c>
      <c r="M13" s="88"/>
      <c r="N13" s="88">
        <v>170000000000</v>
      </c>
      <c r="O13" s="88"/>
      <c r="P13" s="88">
        <v>170000000000</v>
      </c>
      <c r="Q13" s="88"/>
      <c r="R13" s="88">
        <v>0</v>
      </c>
      <c r="S13" s="88"/>
      <c r="T13" s="88">
        <v>0</v>
      </c>
      <c r="U13" s="88"/>
      <c r="V13" s="88">
        <v>0</v>
      </c>
      <c r="W13" s="88"/>
      <c r="X13" s="88">
        <v>0</v>
      </c>
      <c r="Y13" s="88"/>
      <c r="Z13" s="88">
        <v>340000</v>
      </c>
      <c r="AA13" s="88"/>
      <c r="AB13" s="88">
        <v>170000000000</v>
      </c>
      <c r="AC13" s="88"/>
      <c r="AD13" s="88">
        <v>170000000000</v>
      </c>
      <c r="AE13" s="27"/>
      <c r="AF13" s="89">
        <f>AD13/'سرمایه گذاری ها'!$O$18</f>
        <v>0.85660568282741101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65" t="s">
        <v>77</v>
      </c>
      <c r="C15" s="165"/>
      <c r="D15" s="165"/>
      <c r="E15" s="165"/>
      <c r="F15" s="165"/>
      <c r="G15" s="165"/>
      <c r="H15" s="165"/>
      <c r="I15" s="165"/>
      <c r="J15" s="165"/>
      <c r="K15" s="27"/>
      <c r="L15" s="90">
        <f>SUM(L13:L13)</f>
        <v>340000</v>
      </c>
      <c r="M15" s="27"/>
      <c r="N15" s="90">
        <f>SUM(N13:N13)</f>
        <v>170000000000</v>
      </c>
      <c r="O15" s="27"/>
      <c r="P15" s="90">
        <f>SUM(P13:P13)</f>
        <v>170000000000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340000</v>
      </c>
      <c r="AA15" s="27"/>
      <c r="AB15" s="90">
        <f>SUM(AB13:AB13)</f>
        <v>170000000000</v>
      </c>
      <c r="AC15" s="27"/>
      <c r="AD15" s="90">
        <f>SUM(AD13:AD13)</f>
        <v>170000000000</v>
      </c>
      <c r="AE15" s="27"/>
      <c r="AF15" s="91">
        <f>SUM(AF13:AF13)</f>
        <v>0.85660568282741101</v>
      </c>
    </row>
    <row r="16" spans="2:32" ht="21.75" thickTop="1" x14ac:dyDescent="0.6"/>
    <row r="27" spans="16:16" ht="33" x14ac:dyDescent="0.8">
      <c r="P27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7"/>
  <sheetViews>
    <sheetView rightToLeft="1" view="pageBreakPreview" topLeftCell="A3" zoomScaleNormal="80" zoomScaleSheetLayoutView="100" workbookViewId="0">
      <selection activeCell="R15" sqref="R15"/>
    </sheetView>
  </sheetViews>
  <sheetFormatPr defaultRowHeight="21.75" customHeight="1" x14ac:dyDescent="0.55000000000000004"/>
  <cols>
    <col min="1" max="1" width="4.5703125" style="2" customWidth="1"/>
    <col min="2" max="2" width="27.2851562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.140625" style="2" customWidth="1"/>
    <col min="12" max="12" width="17.7109375" style="2" bestFit="1" customWidth="1"/>
    <col min="13" max="13" width="1.140625" style="2" customWidth="1"/>
    <col min="14" max="14" width="17.5703125" style="2" bestFit="1" customWidth="1"/>
    <col min="15" max="15" width="1.140625" style="2" customWidth="1"/>
    <col min="16" max="16" width="17.5703125" style="2" bestFit="1" customWidth="1"/>
    <col min="17" max="17" width="1.140625" style="2" customWidth="1"/>
    <col min="18" max="18" width="15.42578125" style="2" bestFit="1" customWidth="1"/>
    <col min="19" max="19" width="1.140625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29.25" customHeight="1" x14ac:dyDescent="0.55000000000000004"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29.25" customHeight="1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6" t="s">
        <v>34</v>
      </c>
      <c r="D8" s="147" t="s">
        <v>35</v>
      </c>
      <c r="E8" s="147" t="s">
        <v>35</v>
      </c>
      <c r="F8" s="147" t="s">
        <v>35</v>
      </c>
      <c r="G8" s="147" t="s">
        <v>35</v>
      </c>
      <c r="H8" s="147" t="s">
        <v>35</v>
      </c>
      <c r="I8" s="147" t="s">
        <v>35</v>
      </c>
      <c r="J8" s="147" t="s">
        <v>35</v>
      </c>
      <c r="L8" s="147" t="s">
        <v>113</v>
      </c>
      <c r="N8" s="147" t="s">
        <v>3</v>
      </c>
      <c r="O8" s="147" t="s">
        <v>3</v>
      </c>
      <c r="P8" s="147" t="s">
        <v>3</v>
      </c>
      <c r="R8" s="147" t="s">
        <v>127</v>
      </c>
      <c r="S8" s="147" t="s">
        <v>4</v>
      </c>
      <c r="T8" s="147" t="s">
        <v>4</v>
      </c>
    </row>
    <row r="9" spans="2:28" s="4" customFormat="1" ht="63.75" customHeight="1" x14ac:dyDescent="0.55000000000000004">
      <c r="B9" s="168" t="s">
        <v>34</v>
      </c>
      <c r="D9" s="166" t="s">
        <v>36</v>
      </c>
      <c r="E9" s="38"/>
      <c r="F9" s="166" t="s">
        <v>37</v>
      </c>
      <c r="G9" s="38"/>
      <c r="H9" s="166" t="s">
        <v>38</v>
      </c>
      <c r="I9" s="38"/>
      <c r="J9" s="166" t="s">
        <v>23</v>
      </c>
      <c r="L9" s="166" t="s">
        <v>39</v>
      </c>
      <c r="N9" s="166" t="s">
        <v>40</v>
      </c>
      <c r="O9" s="38"/>
      <c r="P9" s="166" t="s">
        <v>41</v>
      </c>
      <c r="R9" s="166" t="s">
        <v>39</v>
      </c>
      <c r="S9" s="38"/>
      <c r="T9" s="167" t="s">
        <v>33</v>
      </c>
    </row>
    <row r="10" spans="2:28" s="4" customFormat="1" ht="9.75" customHeight="1" x14ac:dyDescent="0.75">
      <c r="B10" s="137"/>
      <c r="D10" s="138"/>
      <c r="E10" s="139"/>
      <c r="F10" s="138"/>
      <c r="G10" s="139"/>
      <c r="H10" s="138"/>
      <c r="I10" s="139"/>
      <c r="J10" s="138"/>
      <c r="L10" s="138"/>
      <c r="N10" s="138"/>
      <c r="O10" s="139"/>
      <c r="P10" s="138"/>
      <c r="R10" s="138"/>
      <c r="S10" s="139"/>
      <c r="T10" s="140"/>
    </row>
    <row r="11" spans="2:28" s="4" customFormat="1" ht="21" x14ac:dyDescent="0.55000000000000004">
      <c r="B11" s="5" t="s">
        <v>119</v>
      </c>
      <c r="C11" s="5"/>
      <c r="D11" s="30" t="s">
        <v>120</v>
      </c>
      <c r="E11" s="5"/>
      <c r="F11" s="5" t="s">
        <v>121</v>
      </c>
      <c r="G11" s="5"/>
      <c r="H11" s="5" t="s">
        <v>122</v>
      </c>
      <c r="I11" s="5"/>
      <c r="J11" s="31">
        <v>0</v>
      </c>
      <c r="K11" s="5"/>
      <c r="L11" s="31">
        <v>12389430000</v>
      </c>
      <c r="M11" s="5"/>
      <c r="N11" s="31">
        <v>2598905299</v>
      </c>
      <c r="O11" s="5"/>
      <c r="P11" s="31">
        <v>12123787600</v>
      </c>
      <c r="Q11" s="5"/>
      <c r="R11" s="31">
        <v>2864547699</v>
      </c>
      <c r="S11" s="5"/>
      <c r="T11" s="34">
        <f>R11/'سرمایه گذاری ها'!$O$18</f>
        <v>1.4434046104079905E-2</v>
      </c>
    </row>
    <row r="12" spans="2:28" s="4" customFormat="1" ht="21" x14ac:dyDescent="0.55000000000000004">
      <c r="B12" s="5" t="s">
        <v>119</v>
      </c>
      <c r="C12" s="5"/>
      <c r="D12" s="30" t="s">
        <v>123</v>
      </c>
      <c r="E12" s="5"/>
      <c r="F12" s="5" t="s">
        <v>42</v>
      </c>
      <c r="G12" s="5"/>
      <c r="H12" s="5" t="s">
        <v>124</v>
      </c>
      <c r="I12" s="5"/>
      <c r="J12" s="31">
        <v>0</v>
      </c>
      <c r="K12" s="5"/>
      <c r="L12" s="31">
        <v>200000</v>
      </c>
      <c r="M12" s="5"/>
      <c r="N12" s="31">
        <v>577734247</v>
      </c>
      <c r="O12" s="5"/>
      <c r="P12" s="31">
        <v>0</v>
      </c>
      <c r="Q12" s="5"/>
      <c r="R12" s="31">
        <v>577934247</v>
      </c>
      <c r="S12" s="5"/>
      <c r="T12" s="34">
        <f>R12/'سرمایه گذاری ها'!$O$18</f>
        <v>2.9121280016516505E-3</v>
      </c>
    </row>
    <row r="13" spans="2:28" s="4" customFormat="1" ht="21" x14ac:dyDescent="0.55000000000000004">
      <c r="B13" s="5" t="s">
        <v>107</v>
      </c>
      <c r="C13" s="5"/>
      <c r="D13" s="30" t="s">
        <v>109</v>
      </c>
      <c r="E13" s="5"/>
      <c r="F13" s="5" t="s">
        <v>42</v>
      </c>
      <c r="G13" s="5"/>
      <c r="H13" s="5" t="s">
        <v>108</v>
      </c>
      <c r="I13" s="5"/>
      <c r="J13" s="31">
        <v>0</v>
      </c>
      <c r="K13" s="5"/>
      <c r="L13" s="31">
        <v>15225501</v>
      </c>
      <c r="M13" s="141"/>
      <c r="N13" s="31">
        <v>0</v>
      </c>
      <c r="O13" s="5"/>
      <c r="P13" s="31">
        <v>0</v>
      </c>
      <c r="Q13" s="5"/>
      <c r="R13" s="31">
        <v>15225501</v>
      </c>
      <c r="S13" s="5"/>
      <c r="T13" s="34">
        <f>R13/'سرمایه گذاری ها'!$O$18</f>
        <v>7.6719121649967221E-5</v>
      </c>
    </row>
    <row r="14" spans="2:28" s="4" customFormat="1" ht="13.5" customHeigh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141"/>
      <c r="N14" s="31"/>
      <c r="O14" s="141"/>
      <c r="P14" s="31"/>
      <c r="Q14" s="141"/>
      <c r="R14" s="31"/>
      <c r="S14" s="5"/>
      <c r="T14" s="34"/>
    </row>
    <row r="15" spans="2:28" ht="21.75" customHeight="1" thickBot="1" x14ac:dyDescent="0.6">
      <c r="B15" s="67" t="s">
        <v>77</v>
      </c>
      <c r="C15" s="67"/>
      <c r="D15" s="67"/>
      <c r="E15" s="67"/>
      <c r="F15" s="67"/>
      <c r="G15" s="67"/>
      <c r="H15" s="67"/>
      <c r="I15" s="67"/>
      <c r="J15" s="67"/>
      <c r="L15" s="10">
        <f>SUM(L11:L13)</f>
        <v>12404855501</v>
      </c>
      <c r="M15" s="142"/>
      <c r="N15" s="10">
        <f>SUM(N11:N13)</f>
        <v>3176639546</v>
      </c>
      <c r="O15" s="142"/>
      <c r="P15" s="10">
        <f>SUM(P11:P13)</f>
        <v>12123787600</v>
      </c>
      <c r="Q15" s="142"/>
      <c r="R15" s="10">
        <f>SUM(R11:R13)</f>
        <v>3457707447</v>
      </c>
      <c r="T15" s="33">
        <f>SUM(T11:T13)</f>
        <v>1.7422893227381522E-2</v>
      </c>
    </row>
    <row r="16" spans="2:28" ht="21.75" customHeight="1" thickTop="1" x14ac:dyDescent="0.55000000000000004">
      <c r="M16" s="136"/>
      <c r="O16" s="136"/>
      <c r="Q16" s="136"/>
    </row>
    <row r="17" spans="10:10" ht="35.25" customHeight="1" x14ac:dyDescent="0.8">
      <c r="J17" s="57">
        <v>6</v>
      </c>
    </row>
  </sheetData>
  <sortState xmlns:xlrd2="http://schemas.microsoft.com/office/spreadsheetml/2017/richdata2" ref="B12:T13">
    <sortCondition descending="1" ref="R12:R13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9" t="s">
        <v>104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28" ht="35.25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28" ht="35.25" x14ac:dyDescent="0.6">
      <c r="B4" s="169" t="s">
        <v>126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71" t="s">
        <v>81</v>
      </c>
      <c r="D8" s="145" t="s">
        <v>127</v>
      </c>
      <c r="E8" s="145" t="s">
        <v>4</v>
      </c>
      <c r="F8" s="145" t="s">
        <v>4</v>
      </c>
      <c r="G8" s="145" t="s">
        <v>4</v>
      </c>
      <c r="H8" s="145" t="s">
        <v>4</v>
      </c>
      <c r="I8" s="145" t="s">
        <v>4</v>
      </c>
      <c r="J8" s="145" t="s">
        <v>4</v>
      </c>
      <c r="K8" s="145" t="s">
        <v>4</v>
      </c>
      <c r="L8" s="145" t="s">
        <v>4</v>
      </c>
      <c r="M8" s="145" t="s">
        <v>4</v>
      </c>
      <c r="N8" s="145" t="s">
        <v>4</v>
      </c>
    </row>
    <row r="9" spans="2:28" ht="30" x14ac:dyDescent="0.6">
      <c r="B9" s="171" t="s">
        <v>1</v>
      </c>
      <c r="D9" s="170" t="s">
        <v>5</v>
      </c>
      <c r="E9" s="25"/>
      <c r="F9" s="170" t="s">
        <v>25</v>
      </c>
      <c r="G9" s="25"/>
      <c r="H9" s="170" t="s">
        <v>26</v>
      </c>
      <c r="I9" s="25"/>
      <c r="J9" s="170" t="s">
        <v>27</v>
      </c>
      <c r="K9" s="25"/>
      <c r="L9" s="166" t="s">
        <v>28</v>
      </c>
      <c r="M9" s="25"/>
      <c r="N9" s="170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F6" sqref="F6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2" t="s">
        <v>47</v>
      </c>
      <c r="C8" s="40"/>
      <c r="D8" s="172" t="s">
        <v>39</v>
      </c>
      <c r="E8" s="40"/>
      <c r="F8" s="172" t="s">
        <v>66</v>
      </c>
      <c r="G8" s="40"/>
      <c r="H8" s="172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ها'!$O$18</f>
        <v>0</v>
      </c>
    </row>
    <row r="10" spans="2:28" s="4" customFormat="1" x14ac:dyDescent="0.55000000000000004">
      <c r="B10" s="4" t="s">
        <v>76</v>
      </c>
      <c r="D10" s="94">
        <f>'درآمد سپرده بانکی'!F14</f>
        <v>3084565933</v>
      </c>
      <c r="F10" s="42">
        <f t="shared" ref="F10:F11" si="0">D10/$D$13</f>
        <v>1</v>
      </c>
      <c r="G10" s="6"/>
      <c r="H10" s="42">
        <f>D10/'سرمایه گذاری ها'!$O$18</f>
        <v>1.5542686513315499E-2</v>
      </c>
    </row>
    <row r="11" spans="2:28" s="4" customFormat="1" x14ac:dyDescent="0.55000000000000004">
      <c r="B11" s="4" t="s">
        <v>111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ها'!$O$18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3084565933</v>
      </c>
      <c r="E13" s="26"/>
      <c r="F13" s="72">
        <f>SUM(F9:F11)</f>
        <v>1</v>
      </c>
      <c r="G13" s="66"/>
      <c r="H13" s="73">
        <f>SUM(H9:H11)</f>
        <v>1.5542686513315499E-2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2022-09-26T11:35:44Z</cp:lastPrinted>
  <dcterms:created xsi:type="dcterms:W3CDTF">2021-12-28T12:49:50Z</dcterms:created>
  <dcterms:modified xsi:type="dcterms:W3CDTF">2022-09-26T11:35:46Z</dcterms:modified>
</cp:coreProperties>
</file>