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1\شهریور 1401\سپهر\"/>
    </mc:Choice>
  </mc:AlternateContent>
  <xr:revisionPtr revIDLastSave="0" documentId="13_ncr:1_{79A39132-B083-4F37-8281-C8670EF8A07A}" xr6:coauthVersionLast="47" xr6:coauthVersionMax="47" xr10:uidLastSave="{00000000-0000-0000-0000-000000000000}"/>
  <bookViews>
    <workbookView xWindow="-120" yWindow="-120" windowWidth="29040" windowHeight="15840" firstSheet="8" activeTab="8" xr2:uid="{00000000-000D-0000-FFFF-FFFF00000000}"/>
  </bookViews>
  <sheets>
    <sheet name="صفحه اول " sheetId="17" r:id="rId1"/>
    <sheet name="سرمایه گذاری ها" sheetId="16" r:id="rId2"/>
    <sheet name="سهام پروژه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_FilterDatabase" localSheetId="1" hidden="1">'سرمایه گذاری ها'!$E$12:$Q$17</definedName>
    <definedName name="_xlnm._FilterDatabase" localSheetId="2" hidden="1">'سهام پروژه'!$C$11:$AA$14</definedName>
    <definedName name="_xlnm.Print_Area" localSheetId="4">'اوراق مشارکت'!$A$1:$AN$24</definedName>
    <definedName name="_xlnm.Print_Area" localSheetId="1">'سرمایه گذاری ها'!$A$1:$S$23</definedName>
    <definedName name="_xlnm.Print_Area" localSheetId="0">'صفحه اول '!$A$1:$N$61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5" l="1"/>
  <c r="N16" i="5"/>
  <c r="P16" i="5"/>
  <c r="R16" i="5"/>
  <c r="T16" i="5"/>
  <c r="V16" i="5"/>
  <c r="X16" i="5"/>
  <c r="Z16" i="5"/>
  <c r="AB16" i="5"/>
  <c r="AD16" i="5"/>
  <c r="J15" i="13"/>
  <c r="F15" i="13"/>
  <c r="L15" i="6"/>
  <c r="N15" i="6"/>
  <c r="P15" i="6"/>
  <c r="R15" i="6"/>
  <c r="W11" i="1"/>
  <c r="W15" i="1" s="1"/>
  <c r="G15" i="1"/>
  <c r="I15" i="1"/>
  <c r="K15" i="1"/>
  <c r="M15" i="1"/>
  <c r="O15" i="1"/>
  <c r="Q15" i="1"/>
  <c r="S15" i="1"/>
  <c r="U15" i="1"/>
  <c r="Y11" i="1" l="1"/>
  <c r="Y15" i="1" s="1"/>
  <c r="D10" i="15"/>
  <c r="D13" i="12"/>
  <c r="E13" i="12"/>
  <c r="F13" i="12"/>
  <c r="G13" i="12"/>
  <c r="H13" i="12"/>
  <c r="I13" i="12"/>
  <c r="J13" i="12"/>
  <c r="D9" i="15" s="1"/>
  <c r="K13" i="12"/>
  <c r="L13" i="12"/>
  <c r="M13" i="12"/>
  <c r="N13" i="12"/>
  <c r="O13" i="12"/>
  <c r="P13" i="12"/>
  <c r="Q13" i="12"/>
  <c r="R13" i="12"/>
  <c r="L13" i="10"/>
  <c r="D13" i="10"/>
  <c r="E13" i="10"/>
  <c r="F13" i="10"/>
  <c r="G13" i="10"/>
  <c r="H13" i="10"/>
  <c r="I13" i="10"/>
  <c r="J13" i="10"/>
  <c r="K13" i="10"/>
  <c r="M13" i="10"/>
  <c r="N13" i="10"/>
  <c r="O13" i="10"/>
  <c r="P13" i="10"/>
  <c r="Q13" i="10"/>
  <c r="R13" i="10"/>
  <c r="R13" i="9"/>
  <c r="T12" i="8"/>
  <c r="L12" i="11"/>
  <c r="D12" i="11"/>
  <c r="F12" i="11"/>
  <c r="H12" i="11"/>
  <c r="J12" i="11"/>
  <c r="D11" i="15" s="1"/>
  <c r="N12" i="11"/>
  <c r="P12" i="11"/>
  <c r="R12" i="11"/>
  <c r="T12" i="11"/>
  <c r="V12" i="11"/>
  <c r="J13" i="7"/>
  <c r="K13" i="7"/>
  <c r="L13" i="7"/>
  <c r="M13" i="7"/>
  <c r="N13" i="7"/>
  <c r="O13" i="7"/>
  <c r="P13" i="7"/>
  <c r="Q13" i="7"/>
  <c r="R13" i="7"/>
  <c r="S13" i="7"/>
  <c r="T13" i="7"/>
  <c r="J13" i="4"/>
  <c r="L13" i="4"/>
  <c r="H13" i="4"/>
  <c r="F13" i="4"/>
  <c r="AJ17" i="3"/>
  <c r="R12" i="8"/>
  <c r="P12" i="8"/>
  <c r="N12" i="8"/>
  <c r="L12" i="8"/>
  <c r="J12" i="8"/>
  <c r="J13" i="9"/>
  <c r="L13" i="9"/>
  <c r="N13" i="9"/>
  <c r="P13" i="9"/>
  <c r="D13" i="9"/>
  <c r="F13" i="9"/>
  <c r="H13" i="9"/>
  <c r="P17" i="3"/>
  <c r="R17" i="3"/>
  <c r="T17" i="3"/>
  <c r="V17" i="3"/>
  <c r="X17" i="3"/>
  <c r="Z17" i="3"/>
  <c r="AB17" i="3"/>
  <c r="AD17" i="3"/>
  <c r="AH17" i="3"/>
  <c r="D13" i="15" l="1"/>
  <c r="F11" i="15" s="1"/>
  <c r="O14" i="16"/>
  <c r="M16" i="16"/>
  <c r="O15" i="16"/>
  <c r="F14" i="14"/>
  <c r="D14" i="14"/>
  <c r="E14" i="16"/>
  <c r="G14" i="16" s="1"/>
  <c r="I14" i="16"/>
  <c r="K14" i="16"/>
  <c r="M15" i="16"/>
  <c r="G15" i="16"/>
  <c r="E15" i="16"/>
  <c r="G13" i="16"/>
  <c r="E13" i="16"/>
  <c r="K16" i="16"/>
  <c r="E16" i="16"/>
  <c r="G16" i="16"/>
  <c r="I16" i="16"/>
  <c r="O16" i="16"/>
  <c r="I13" i="16"/>
  <c r="K13" i="16"/>
  <c r="M13" i="16"/>
  <c r="O13" i="16"/>
  <c r="K15" i="16"/>
  <c r="I15" i="16"/>
  <c r="P18" i="16"/>
  <c r="N18" i="16"/>
  <c r="L18" i="16"/>
  <c r="J18" i="16"/>
  <c r="H18" i="16"/>
  <c r="F18" i="16"/>
  <c r="D18" i="16"/>
  <c r="F10" i="15" l="1"/>
  <c r="F9" i="15"/>
  <c r="G18" i="16"/>
  <c r="O18" i="16"/>
  <c r="AF13" i="5" s="1"/>
  <c r="E18" i="16"/>
  <c r="M14" i="16"/>
  <c r="M18" i="16" s="1"/>
  <c r="K18" i="16"/>
  <c r="I18" i="16"/>
  <c r="AA11" i="1" l="1"/>
  <c r="T11" i="6"/>
  <c r="T12" i="6"/>
  <c r="AF14" i="5"/>
  <c r="AF16" i="5" s="1"/>
  <c r="F13" i="15"/>
  <c r="T13" i="6"/>
  <c r="H11" i="15"/>
  <c r="H9" i="15"/>
  <c r="H10" i="15"/>
  <c r="Q18" i="16"/>
  <c r="Q17" i="16"/>
  <c r="Q15" i="16"/>
  <c r="Q14" i="16"/>
  <c r="Q16" i="16"/>
  <c r="Q13" i="16"/>
  <c r="T15" i="6" l="1"/>
  <c r="H13" i="15"/>
  <c r="AL17" i="3"/>
  <c r="AA15" i="1"/>
</calcChain>
</file>

<file path=xl/sharedStrings.xml><?xml version="1.0" encoding="utf-8"?>
<sst xmlns="http://schemas.openxmlformats.org/spreadsheetml/2006/main" count="590" uniqueCount="130">
  <si>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</si>
  <si>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</si>
  <si>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</si>
  <si>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</si>
  <si>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</si>
  <si>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</si>
  <si>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</si>
  <si>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</si>
  <si>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</si>
  <si>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</si>
  <si>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</si>
  <si>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</si>
  <si>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</si>
  <si>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</si>
  <si>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</si>
  <si>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</si>
  <si>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</si>
  <si>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</si>
  <si>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</si>
  <si>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</si>
  <si>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</si>
  <si>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</si>
  <si>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</si>
  <si>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</si>
  <si>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</si>
  <si>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</si>
  <si>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</si>
  <si>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</si>
  <si>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</si>
  <si>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</si>
  <si>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</si>
  <si>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</si>
  <si>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</si>
  <si>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</si>
  <si>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</si>
  <si>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</si>
  <si>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</si>
  <si>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</si>
  <si>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</si>
  <si>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</si>
  <si>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</si>
  <si>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</si>
  <si>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</si>
  <si>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</si>
  <si>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</si>
  <si>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</si>
  <si>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</si>
  <si>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</si>
  <si>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</si>
  <si>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</si>
  <si>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</si>
  <si>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</si>
  <si>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</si>
  <si>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</si>
  <si>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</si>
  <si>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</si>
  <si>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</si>
  <si>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</si>
  <si>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</si>
  <si>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</si>
  <si>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</si>
  <si>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</si>
  <si>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</si>
  <si>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</si>
  <si>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</si>
  <si>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</si>
  <si>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</si>
  <si>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</si>
  <si>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</si>
  <si>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</si>
  <si>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</si>
  <si>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</si>
  <si>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</si>
  <si>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</si>
  <si>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</si>
  <si>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اوراق بهادار</t>
  </si>
  <si>
    <t>درآمد سپرده بانکی</t>
  </si>
  <si>
    <t>جمع کل</t>
  </si>
  <si>
    <t>1. سرمایه گذاری ها</t>
  </si>
  <si>
    <t>اوراق تبعی</t>
  </si>
  <si>
    <t>اوراق بدهی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</si>
  <si>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</si>
  <si>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</si>
  <si>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</si>
  <si>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</si>
  <si>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</si>
  <si>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</si>
  <si>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</si>
  <si>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</si>
  <si>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</si>
  <si>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</si>
  <si>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</si>
  <si>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</si>
  <si>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</si>
  <si>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</si>
  <si>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</si>
  <si>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</si>
  <si>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</si>
  <si>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</si>
  <si>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</si>
  <si>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</si>
  <si>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سپرده های بانکی</t>
  </si>
  <si>
    <t>‫صورت وضعیت پورتفوی</t>
  </si>
  <si>
    <t>صندوق ‫جسورانه سپهر یکم</t>
  </si>
  <si>
    <t>صندوق سرمایه‌گذاری جسورانه سپهر یکم</t>
  </si>
  <si>
    <t>گواهی سپرده مدت دار بانک ملت 1400/12/28</t>
  </si>
  <si>
    <t>خیر</t>
  </si>
  <si>
    <t>بانک ملت ملاصدرا</t>
  </si>
  <si>
    <t>1400/08/02</t>
  </si>
  <si>
    <t>9547682762</t>
  </si>
  <si>
    <t>معین برای سایر درآمدهای تنزیل سود بانک</t>
  </si>
  <si>
    <t>سرمایه‌گذاری در سهام پروژه های سرمایه گذاری</t>
  </si>
  <si>
    <t>س</t>
  </si>
  <si>
    <t>شرکت زیست بوم خلاق سلام</t>
  </si>
  <si>
    <t>1.1. سرمایه گذاری در سهام پروژه های سرمایه گذاری (سرمایه گذاری های جسورانه)</t>
  </si>
  <si>
    <t>سرمایه گذاری های جسورانه (سهام پروژه های در جریان)</t>
  </si>
  <si>
    <t>گواهی سپرده سرمایه گذاری ایران زمین 1401/04/02</t>
  </si>
  <si>
    <t>1402/04/02</t>
  </si>
  <si>
    <t>بانک ایران زمین انقلاب</t>
  </si>
  <si>
    <t>11484018079221</t>
  </si>
  <si>
    <t>سپرده کوتاه مدت</t>
  </si>
  <si>
    <t>1401/04/01</t>
  </si>
  <si>
    <t>1141318079221</t>
  </si>
  <si>
    <t>1401/04/20</t>
  </si>
  <si>
    <t xml:space="preserve"> 1401/05/31</t>
  </si>
  <si>
    <t>‫برای ماه منتهی به 1401/06/31</t>
  </si>
  <si>
    <t>برای ماه منتهی به  1401/06/31</t>
  </si>
  <si>
    <t xml:space="preserve"> 1401/06/31</t>
  </si>
  <si>
    <t>گواهی سپرده سرمایه گذاری سامان 1401/06/09</t>
  </si>
  <si>
    <t>1402/06/09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</si>
</sst>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5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u/>
      <sz val="18"/>
      <name val="B Titr"/>
      <charset val="178"/>
    </font>
    <font>
      <sz val="11"/>
      <color indexed="8"/>
      <name val="B Tit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5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9" fontId="4" fillId="0" borderId="4" xfId="2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right" vertical="center" indent="1" readingOrder="2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/>
    <xf numFmtId="3" fontId="16" fillId="0" borderId="0" xfId="0" applyNumberFormat="1" applyFont="1"/>
    <xf numFmtId="10" fontId="16" fillId="0" borderId="0" xfId="0" applyNumberFormat="1" applyFont="1" applyAlignment="1">
      <alignment horizontal="right"/>
    </xf>
    <xf numFmtId="3" fontId="16" fillId="0" borderId="4" xfId="0" applyNumberFormat="1" applyFont="1" applyBorder="1"/>
    <xf numFmtId="0" fontId="16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10" fontId="16" fillId="0" borderId="4" xfId="2" applyNumberFormat="1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10" fillId="0" borderId="0" xfId="1" applyNumberFormat="1" applyFont="1"/>
    <xf numFmtId="10" fontId="10" fillId="0" borderId="0" xfId="2" applyNumberFormat="1" applyFont="1" applyAlignment="1">
      <alignment horizontal="center"/>
    </xf>
    <xf numFmtId="164" fontId="10" fillId="0" borderId="4" xfId="0" applyNumberFormat="1" applyFont="1" applyBorder="1"/>
    <xf numFmtId="10" fontId="10" fillId="0" borderId="4" xfId="2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164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9" fillId="0" borderId="4" xfId="0" applyNumberFormat="1" applyFont="1" applyBorder="1" applyAlignment="1">
      <alignment horizontal="center"/>
    </xf>
    <xf numFmtId="10" fontId="4" fillId="0" borderId="4" xfId="2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4" fontId="18" fillId="0" borderId="0" xfId="1" applyNumberFormat="1" applyFont="1" applyBorder="1" applyAlignment="1">
      <alignment horizontal="center" vertical="center"/>
    </xf>
    <xf numFmtId="164" fontId="18" fillId="0" borderId="0" xfId="1" applyNumberFormat="1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10" fontId="3" fillId="0" borderId="0" xfId="0" applyNumberFormat="1" applyFont="1" applyAlignment="1">
      <alignment horizontal="center" vertical="center"/>
    </xf>
    <xf numFmtId="164" fontId="15" fillId="0" borderId="4" xfId="1" applyNumberFormat="1" applyFont="1" applyBorder="1" applyAlignment="1">
      <alignment horizontal="center" vertical="center"/>
    </xf>
    <xf numFmtId="164" fontId="15" fillId="0" borderId="0" xfId="1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15" fillId="0" borderId="4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right" vertical="center" wrapText="1" readingOrder="2"/>
    </xf>
    <xf numFmtId="3" fontId="9" fillId="0" borderId="0" xfId="0" applyNumberFormat="1" applyFont="1" applyAlignment="1">
      <alignment horizontal="center" vertical="center" wrapText="1" readingOrder="2"/>
    </xf>
    <xf numFmtId="3" fontId="9" fillId="0" borderId="0" xfId="0" applyNumberFormat="1" applyFont="1" applyAlignment="1">
      <alignment horizontal="left" vertical="center" wrapText="1" readingOrder="1"/>
    </xf>
    <xf numFmtId="0" fontId="9" fillId="0" borderId="0" xfId="0" applyFont="1" applyAlignment="1">
      <alignment horizontal="left" vertical="center" wrapText="1" readingOrder="1"/>
    </xf>
    <xf numFmtId="3" fontId="9" fillId="0" borderId="4" xfId="0" applyNumberFormat="1" applyFont="1" applyBorder="1" applyAlignment="1">
      <alignment horizontal="center" vertical="center" wrapText="1" readingOrder="2"/>
    </xf>
    <xf numFmtId="164" fontId="11" fillId="0" borderId="3" xfId="1" applyNumberFormat="1" applyFont="1" applyBorder="1" applyAlignment="1">
      <alignment horizontal="center" vertical="center" wrapText="1"/>
    </xf>
    <xf numFmtId="164" fontId="9" fillId="0" borderId="3" xfId="1" applyNumberFormat="1" applyFont="1" applyBorder="1" applyAlignment="1">
      <alignment vertical="center" wrapText="1"/>
    </xf>
    <xf numFmtId="164" fontId="9" fillId="0" borderId="0" xfId="1" applyNumberFormat="1" applyFont="1" applyAlignment="1">
      <alignment vertical="center" wrapText="1"/>
    </xf>
    <xf numFmtId="164" fontId="11" fillId="0" borderId="0" xfId="1" applyNumberFormat="1" applyFont="1" applyBorder="1" applyAlignment="1">
      <alignment horizontal="center" vertical="center" wrapText="1"/>
    </xf>
    <xf numFmtId="164" fontId="9" fillId="0" borderId="0" xfId="1" applyNumberFormat="1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  <xf numFmtId="0" fontId="22" fillId="0" borderId="0" xfId="0" applyFont="1"/>
    <xf numFmtId="164" fontId="3" fillId="0" borderId="0" xfId="1" applyNumberFormat="1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/>
    </xf>
    <xf numFmtId="164" fontId="2" fillId="0" borderId="0" xfId="1" applyNumberFormat="1" applyFont="1"/>
    <xf numFmtId="0" fontId="3" fillId="0" borderId="0" xfId="0" applyFont="1" applyAlignment="1">
      <alignment horizontal="center" vertical="center"/>
    </xf>
    <xf numFmtId="0" fontId="4" fillId="0" borderId="0" xfId="0" applyFont="1" applyBorder="1"/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1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3" fontId="4" fillId="0" borderId="0" xfId="0" applyNumberFormat="1" applyFont="1" applyBorder="1"/>
    <xf numFmtId="37" fontId="23" fillId="2" borderId="0" xfId="0" applyNumberFormat="1" applyFont="1" applyFill="1" applyAlignment="1">
      <alignment horizontal="center" vertical="center"/>
    </xf>
    <xf numFmtId="0" fontId="24" fillId="2" borderId="0" xfId="0" applyFont="1" applyFill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readingOrder="2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readingOrder="2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 readingOrder="2"/>
    </xf>
    <xf numFmtId="0" fontId="11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9" fillId="0" borderId="4" xfId="0" applyFont="1" applyBorder="1" applyAlignment="1">
      <alignment horizontal="center" vertical="center" wrapText="1" readingOrder="2"/>
    </xf>
    <xf numFmtId="0" fontId="11" fillId="0" borderId="2" xfId="0" applyFont="1" applyBorder="1" applyAlignment="1">
      <alignment horizontal="center" vertical="center" wrapText="1" readingOrder="2"/>
    </xf>
    <xf numFmtId="0" fontId="2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horizontal="right" vertical="center" wrapText="1"/>
    </xf>
    <xf numFmtId="164" fontId="3" fillId="0" borderId="0" xfId="1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3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238126</xdr:colOff>
      <xdr:row>16</xdr:row>
      <xdr:rowOff>57150</xdr:rowOff>
    </xdr:from>
    <xdr:to>
      <xdr:col>10</xdr:col>
      <xdr:colOff>342487</xdr:colOff>
      <xdr:row>25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8DA2B5-578B-7A10-C537-0A2FDCDFE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1247913" y="3105150"/>
          <a:ext cx="5590761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74681</xdr:colOff>
      <xdr:row>61</xdr:row>
      <xdr:rowOff>71437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66A561E-595B-25CA-5BBD-0A8E44FC1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5001569" y="0"/>
          <a:ext cx="8742431" cy="1247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dimension ref="B31:Z41"/>
  <sheetViews>
    <sheetView showGridLines="0" rightToLeft="1" view="pageBreakPreview" zoomScale="40" zoomScaleNormal="100" zoomScaleSheetLayoutView="40" workbookViewId="0">
      <selection activeCell="S61" sqref="S61:T61"/>
    </sheetView>
  </sheetViews>
  <sheetFormatPr defaultRowHeight="15" x14ac:dyDescent="0.25"/>
  <sheetData>
    <row r="31" spans="2:11" ht="36" x14ac:dyDescent="0.6">
      <c r="B31" s="143" t="s">
        <v>103</v>
      </c>
      <c r="C31" s="144"/>
      <c r="D31" s="144"/>
      <c r="E31" s="144"/>
      <c r="F31" s="144"/>
      <c r="G31" s="144"/>
      <c r="H31" s="144"/>
      <c r="I31" s="144"/>
      <c r="J31" s="144"/>
      <c r="K31" s="144"/>
    </row>
    <row r="32" spans="2:11" ht="36" x14ac:dyDescent="0.6">
      <c r="B32" s="143" t="s">
        <v>102</v>
      </c>
      <c r="C32" s="144"/>
      <c r="D32" s="144"/>
      <c r="E32" s="144"/>
      <c r="F32" s="144"/>
      <c r="G32" s="144"/>
      <c r="H32" s="144"/>
      <c r="I32" s="144"/>
      <c r="J32" s="144"/>
      <c r="K32" s="144"/>
    </row>
    <row r="33" spans="2:26" ht="36" x14ac:dyDescent="0.6">
      <c r="B33" s="143" t="s">
        <v>125</v>
      </c>
      <c r="C33" s="144"/>
      <c r="D33" s="144"/>
      <c r="E33" s="144"/>
      <c r="F33" s="144"/>
      <c r="G33" s="144"/>
      <c r="H33" s="144"/>
      <c r="I33" s="144"/>
      <c r="J33" s="144"/>
      <c r="K33" s="144"/>
    </row>
    <row r="41" spans="2:26" x14ac:dyDescent="0.25">
      <c r="Z41" t="s">
        <v>112</v>
      </c>
    </row>
  </sheetData>
  <mergeCells count="3">
    <mergeCell ref="B31:K31"/>
    <mergeCell ref="B32:K32"/>
    <mergeCell ref="B33:K33"/>
  </mergeCells>
  <printOptions horizontalCentered="1" verticalCentered="1"/>
  <pageMargins left="0.7" right="0.7" top="0.75" bottom="0.75" header="0.3" footer="0.3"/>
  <pageSetup paperSize="9" scale="6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16"/>
  <sheetViews>
    <sheetView rightToLeft="1" view="pageBreakPreview" zoomScale="60" zoomScaleNormal="55" workbookViewId="0">
      <selection activeCell="B10" sqref="B10:T10"/>
    </sheetView>
  </sheetViews>
  <sheetFormatPr defaultRowHeight="21.75" customHeight="1" x14ac:dyDescent="0.25"/>
  <cols>
    <col min="1" max="1" width="2.7109375" style="35" customWidth="1"/>
    <col min="2" max="2" width="38.85546875" style="35" customWidth="1"/>
    <col min="3" max="3" width="1" style="35" customWidth="1"/>
    <col min="4" max="4" width="13.140625" style="35" bestFit="1" customWidth="1"/>
    <col min="5" max="5" width="1" style="35" customWidth="1"/>
    <col min="6" max="6" width="14.85546875" style="35" customWidth="1"/>
    <col min="7" max="7" width="1" style="35" customWidth="1"/>
    <col min="8" max="8" width="5.85546875" style="35" bestFit="1" customWidth="1"/>
    <col min="9" max="9" width="1" style="35" customWidth="1"/>
    <col min="10" max="10" width="16.42578125" style="35" bestFit="1" customWidth="1"/>
    <col min="11" max="11" width="3" style="35" bestFit="1" customWidth="1"/>
    <col min="12" max="12" width="11.28515625" style="35" bestFit="1" customWidth="1"/>
    <col min="13" max="13" width="3" style="35" bestFit="1" customWidth="1"/>
    <col min="14" max="14" width="16.42578125" style="35" bestFit="1" customWidth="1"/>
    <col min="15" max="15" width="3" style="35" bestFit="1" customWidth="1"/>
    <col min="16" max="16" width="17.85546875" style="35" bestFit="1" customWidth="1"/>
    <col min="17" max="17" width="3" style="35" bestFit="1" customWidth="1"/>
    <col min="18" max="18" width="11.85546875" style="35" bestFit="1" customWidth="1"/>
    <col min="19" max="19" width="3" style="35" bestFit="1" customWidth="1"/>
    <col min="20" max="20" width="17.85546875" style="35" bestFit="1" customWidth="1"/>
    <col min="21" max="21" width="1" style="35" customWidth="1"/>
    <col min="22" max="22" width="9.140625" style="35" customWidth="1"/>
    <col min="23" max="16384" width="9.140625" style="35"/>
  </cols>
  <sheetData>
    <row r="2" spans="2:28" ht="27" customHeight="1" x14ac:dyDescent="0.25">
      <c r="B2" s="175" t="s">
        <v>104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</row>
    <row r="3" spans="2:28" ht="27" customHeight="1" x14ac:dyDescent="0.25">
      <c r="B3" s="175" t="s">
        <v>43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</row>
    <row r="4" spans="2:28" ht="27" customHeight="1" x14ac:dyDescent="0.25">
      <c r="B4" s="175" t="s">
        <v>126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</row>
    <row r="5" spans="2:28" s="36" customFormat="1" ht="21.75" customHeight="1" x14ac:dyDescent="0.25"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</row>
    <row r="6" spans="2:28" s="2" customFormat="1" ht="21.75" customHeight="1" x14ac:dyDescent="0.55000000000000004">
      <c r="B6" s="173" t="s">
        <v>93</v>
      </c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64"/>
      <c r="R6" s="64"/>
      <c r="S6" s="64"/>
      <c r="T6" s="64"/>
      <c r="U6" s="13"/>
      <c r="V6" s="13"/>
      <c r="W6" s="13"/>
      <c r="X6" s="13"/>
      <c r="Y6" s="13"/>
      <c r="Z6" s="13"/>
      <c r="AA6" s="13"/>
      <c r="AB6" s="13"/>
    </row>
    <row r="7" spans="2:28" s="2" customFormat="1" ht="21.75" customHeight="1" x14ac:dyDescent="0.6">
      <c r="B7" s="63"/>
      <c r="C7" s="26"/>
      <c r="D7" s="26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13"/>
      <c r="V7" s="13"/>
      <c r="W7" s="13"/>
      <c r="X7" s="13"/>
      <c r="Y7" s="13"/>
      <c r="Z7" s="13"/>
      <c r="AA7" s="13"/>
      <c r="AB7" s="13"/>
    </row>
    <row r="8" spans="2:28" s="36" customFormat="1" ht="21.75" customHeight="1" x14ac:dyDescent="0.25">
      <c r="B8" s="174" t="s">
        <v>44</v>
      </c>
      <c r="C8" s="174" t="s">
        <v>44</v>
      </c>
      <c r="D8" s="174" t="s">
        <v>44</v>
      </c>
      <c r="E8" s="174" t="s">
        <v>44</v>
      </c>
      <c r="F8" s="174" t="s">
        <v>44</v>
      </c>
      <c r="G8" s="174" t="s">
        <v>44</v>
      </c>
      <c r="H8" s="174" t="s">
        <v>44</v>
      </c>
      <c r="I8" s="118"/>
      <c r="J8" s="174" t="s">
        <v>45</v>
      </c>
      <c r="K8" s="174" t="s">
        <v>45</v>
      </c>
      <c r="L8" s="174" t="s">
        <v>45</v>
      </c>
      <c r="M8" s="174" t="s">
        <v>45</v>
      </c>
      <c r="N8" s="174" t="s">
        <v>45</v>
      </c>
      <c r="O8" s="118"/>
      <c r="P8" s="174" t="s">
        <v>46</v>
      </c>
      <c r="Q8" s="174" t="s">
        <v>46</v>
      </c>
      <c r="R8" s="174" t="s">
        <v>46</v>
      </c>
      <c r="S8" s="174" t="s">
        <v>46</v>
      </c>
      <c r="T8" s="174" t="s">
        <v>46</v>
      </c>
    </row>
    <row r="9" spans="2:28" s="37" customFormat="1" ht="58.5" customHeight="1" x14ac:dyDescent="0.25">
      <c r="B9" s="177" t="s">
        <v>47</v>
      </c>
      <c r="C9" s="119"/>
      <c r="D9" s="177" t="s">
        <v>48</v>
      </c>
      <c r="E9" s="119"/>
      <c r="F9" s="177" t="s">
        <v>22</v>
      </c>
      <c r="G9" s="119"/>
      <c r="H9" s="177" t="s">
        <v>23</v>
      </c>
      <c r="I9" s="118"/>
      <c r="J9" s="177" t="s">
        <v>49</v>
      </c>
      <c r="K9" s="119"/>
      <c r="L9" s="177" t="s">
        <v>50</v>
      </c>
      <c r="M9" s="119"/>
      <c r="N9" s="177" t="s">
        <v>51</v>
      </c>
      <c r="O9" s="118"/>
      <c r="P9" s="177" t="s">
        <v>49</v>
      </c>
      <c r="Q9" s="119"/>
      <c r="R9" s="177" t="s">
        <v>50</v>
      </c>
      <c r="S9" s="119"/>
      <c r="T9" s="177" t="s">
        <v>51</v>
      </c>
    </row>
    <row r="10" spans="2:28" s="36" customFormat="1" ht="23.25" customHeight="1" x14ac:dyDescent="0.25">
      <c r="B10" s="120" t="s">
        <v>118</v>
      </c>
      <c r="C10" s="118"/>
      <c r="D10" s="121">
        <v>1</v>
      </c>
      <c r="E10" s="118"/>
      <c r="F10" s="118" t="s">
        <v>52</v>
      </c>
      <c r="G10" s="118"/>
      <c r="H10" s="121">
        <v>0</v>
      </c>
      <c r="I10" s="118"/>
      <c r="J10" s="122">
        <v>24329035</v>
      </c>
      <c r="K10" s="123"/>
      <c r="L10" s="122">
        <v>0</v>
      </c>
      <c r="M10" s="123"/>
      <c r="N10" s="122">
        <v>24329035</v>
      </c>
      <c r="O10" s="123"/>
      <c r="P10" s="122">
        <v>116402648</v>
      </c>
      <c r="Q10" s="123"/>
      <c r="R10" s="122">
        <v>0</v>
      </c>
      <c r="S10" s="123"/>
      <c r="T10" s="122">
        <v>116402648</v>
      </c>
    </row>
    <row r="11" spans="2:28" s="36" customFormat="1" ht="23.25" customHeight="1" x14ac:dyDescent="0.25">
      <c r="B11" s="120"/>
      <c r="C11" s="118"/>
      <c r="D11" s="121"/>
      <c r="E11" s="118"/>
      <c r="F11" s="118"/>
      <c r="G11" s="118"/>
      <c r="H11" s="121"/>
      <c r="I11" s="118"/>
      <c r="J11" s="122"/>
      <c r="K11" s="123"/>
      <c r="L11" s="122"/>
      <c r="M11" s="123"/>
      <c r="N11" s="122"/>
      <c r="O11" s="123"/>
      <c r="P11" s="122"/>
      <c r="Q11" s="123"/>
      <c r="R11" s="122"/>
      <c r="S11" s="123"/>
      <c r="T11" s="122"/>
    </row>
    <row r="12" spans="2:28" s="36" customFormat="1" ht="21.75" customHeight="1" x14ac:dyDescent="0.25">
      <c r="B12" s="118"/>
      <c r="C12" s="118"/>
      <c r="D12" s="121"/>
      <c r="E12" s="118"/>
      <c r="F12" s="118"/>
      <c r="G12" s="118"/>
      <c r="H12" s="121"/>
      <c r="I12" s="118"/>
      <c r="J12" s="122"/>
      <c r="K12" s="123"/>
      <c r="L12" s="122"/>
      <c r="M12" s="123"/>
      <c r="N12" s="122"/>
      <c r="O12" s="123"/>
      <c r="P12" s="122"/>
      <c r="Q12" s="123"/>
      <c r="R12" s="122"/>
      <c r="S12" s="123"/>
      <c r="T12" s="122"/>
    </row>
    <row r="13" spans="2:28" s="36" customFormat="1" ht="21.75" customHeight="1" thickBot="1" x14ac:dyDescent="0.3">
      <c r="B13" s="176" t="s">
        <v>77</v>
      </c>
      <c r="C13" s="176"/>
      <c r="D13" s="176"/>
      <c r="E13" s="176"/>
      <c r="F13" s="176"/>
      <c r="G13" s="176"/>
      <c r="H13" s="176"/>
      <c r="I13" s="118"/>
      <c r="J13" s="124">
        <f t="shared" ref="J13:T13" si="0">SUM(J10:J11)</f>
        <v>24329035</v>
      </c>
      <c r="K13" s="124">
        <f t="shared" si="0"/>
        <v>0</v>
      </c>
      <c r="L13" s="124">
        <f t="shared" si="0"/>
        <v>0</v>
      </c>
      <c r="M13" s="124">
        <f t="shared" si="0"/>
        <v>0</v>
      </c>
      <c r="N13" s="124">
        <f t="shared" si="0"/>
        <v>24329035</v>
      </c>
      <c r="O13" s="124">
        <f t="shared" si="0"/>
        <v>0</v>
      </c>
      <c r="P13" s="124">
        <f t="shared" si="0"/>
        <v>116402648</v>
      </c>
      <c r="Q13" s="124">
        <f t="shared" si="0"/>
        <v>0</v>
      </c>
      <c r="R13" s="124">
        <f t="shared" si="0"/>
        <v>0</v>
      </c>
      <c r="S13" s="124">
        <f t="shared" si="0"/>
        <v>0</v>
      </c>
      <c r="T13" s="124">
        <f t="shared" si="0"/>
        <v>116402648</v>
      </c>
    </row>
    <row r="14" spans="2:28" ht="21.75" customHeight="1" thickTop="1" x14ac:dyDescent="0.25"/>
    <row r="16" spans="2:28" ht="21.75" customHeight="1" x14ac:dyDescent="0.25">
      <c r="J16" s="62">
        <v>9</v>
      </c>
    </row>
  </sheetData>
  <sortState xmlns:xlrd2="http://schemas.microsoft.com/office/spreadsheetml/2017/richdata2" ref="B10:T11">
    <sortCondition descending="1" ref="T10:T11"/>
  </sortState>
  <mergeCells count="18">
    <mergeCell ref="B13:H13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  <mergeCell ref="B6:P6"/>
    <mergeCell ref="B8:H8"/>
    <mergeCell ref="B2:T2"/>
    <mergeCell ref="B3:T3"/>
    <mergeCell ref="B4:T4"/>
  </mergeCells>
  <printOptions horizontalCentered="1" verticalCentered="1"/>
  <pageMargins left="0" right="0" top="0.75" bottom="0.75" header="0.3" footer="0.3"/>
  <pageSetup paperSize="9" scale="7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14"/>
  <sheetViews>
    <sheetView rightToLeft="1" view="pageBreakPreview" zoomScale="60" zoomScaleNormal="70" workbookViewId="0">
      <selection activeCell="J15" sqref="J15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4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5.28515625" style="4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 x14ac:dyDescent="0.55000000000000004">
      <c r="B2" s="178" t="s">
        <v>104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</row>
    <row r="3" spans="2:28" ht="35.25" x14ac:dyDescent="0.55000000000000004">
      <c r="B3" s="178" t="s">
        <v>43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</row>
    <row r="4" spans="2:28" ht="35.25" x14ac:dyDescent="0.55000000000000004">
      <c r="B4" s="178" t="s">
        <v>126</v>
      </c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</row>
    <row r="7" spans="2:28" s="2" customFormat="1" ht="30" x14ac:dyDescent="0.55000000000000004">
      <c r="B7" s="14" t="s">
        <v>94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1.5" customHeight="1" x14ac:dyDescent="0.55000000000000004">
      <c r="B8" s="146" t="s">
        <v>1</v>
      </c>
      <c r="D8" s="147" t="s">
        <v>45</v>
      </c>
      <c r="E8" s="147" t="s">
        <v>45</v>
      </c>
      <c r="F8" s="147" t="s">
        <v>45</v>
      </c>
      <c r="G8" s="147" t="s">
        <v>45</v>
      </c>
      <c r="H8" s="147" t="s">
        <v>45</v>
      </c>
      <c r="I8" s="147" t="s">
        <v>45</v>
      </c>
      <c r="J8" s="147" t="s">
        <v>45</v>
      </c>
      <c r="K8" s="147" t="s">
        <v>45</v>
      </c>
      <c r="L8" s="147" t="s">
        <v>45</v>
      </c>
      <c r="N8" s="147" t="s">
        <v>46</v>
      </c>
      <c r="O8" s="147" t="s">
        <v>46</v>
      </c>
      <c r="P8" s="147" t="s">
        <v>46</v>
      </c>
      <c r="Q8" s="147" t="s">
        <v>46</v>
      </c>
      <c r="R8" s="147" t="s">
        <v>46</v>
      </c>
      <c r="S8" s="147" t="s">
        <v>46</v>
      </c>
      <c r="T8" s="147" t="s">
        <v>46</v>
      </c>
      <c r="U8" s="147" t="s">
        <v>46</v>
      </c>
      <c r="V8" s="147" t="s">
        <v>46</v>
      </c>
    </row>
    <row r="9" spans="2:28" s="43" customFormat="1" ht="55.5" customHeight="1" x14ac:dyDescent="0.25">
      <c r="B9" s="146" t="s">
        <v>1</v>
      </c>
      <c r="D9" s="179" t="s">
        <v>63</v>
      </c>
      <c r="E9" s="44"/>
      <c r="F9" s="179" t="s">
        <v>64</v>
      </c>
      <c r="G9" s="44"/>
      <c r="H9" s="179" t="s">
        <v>65</v>
      </c>
      <c r="I9" s="44"/>
      <c r="J9" s="179" t="s">
        <v>39</v>
      </c>
      <c r="K9" s="44"/>
      <c r="L9" s="179" t="s">
        <v>66</v>
      </c>
      <c r="N9" s="179" t="s">
        <v>63</v>
      </c>
      <c r="O9" s="44"/>
      <c r="P9" s="179" t="s">
        <v>64</v>
      </c>
      <c r="Q9" s="44"/>
      <c r="R9" s="179" t="s">
        <v>65</v>
      </c>
      <c r="S9" s="44"/>
      <c r="T9" s="179" t="s">
        <v>39</v>
      </c>
      <c r="U9" s="44"/>
      <c r="V9" s="179" t="s">
        <v>66</v>
      </c>
    </row>
    <row r="10" spans="2:28" x14ac:dyDescent="0.55000000000000004">
      <c r="D10" s="29"/>
      <c r="F10" s="29"/>
      <c r="H10" s="29"/>
      <c r="J10" s="29"/>
      <c r="L10" s="49"/>
      <c r="N10" s="29"/>
      <c r="P10" s="29"/>
      <c r="R10" s="29"/>
      <c r="T10" s="29"/>
      <c r="V10" s="42"/>
    </row>
    <row r="11" spans="2:28" x14ac:dyDescent="0.55000000000000004">
      <c r="D11" s="29"/>
      <c r="F11" s="29"/>
      <c r="H11" s="29"/>
      <c r="J11" s="29"/>
      <c r="L11" s="49"/>
      <c r="N11" s="29"/>
      <c r="P11" s="29"/>
      <c r="R11" s="29"/>
      <c r="T11" s="29"/>
      <c r="V11" s="42"/>
    </row>
    <row r="12" spans="2:28" ht="21.75" thickBot="1" x14ac:dyDescent="0.6">
      <c r="B12" s="46" t="s">
        <v>77</v>
      </c>
      <c r="D12" s="48">
        <f>SUM(D10:D10)</f>
        <v>0</v>
      </c>
      <c r="F12" s="48">
        <f>SUM(F10:F10)</f>
        <v>0</v>
      </c>
      <c r="H12" s="48">
        <f>SUM(H10:H10)</f>
        <v>0</v>
      </c>
      <c r="J12" s="48">
        <f>SUM(J10:J10)</f>
        <v>0</v>
      </c>
      <c r="L12" s="50">
        <f>SUM(L10:L10)</f>
        <v>0</v>
      </c>
      <c r="N12" s="48">
        <f>SUM(N10:N10)</f>
        <v>0</v>
      </c>
      <c r="P12" s="48">
        <f>SUM(P10:P10)</f>
        <v>0</v>
      </c>
      <c r="R12" s="48">
        <f>SUM(R10:R10)</f>
        <v>0</v>
      </c>
      <c r="T12" s="48">
        <f>SUM(T10:T10)</f>
        <v>0</v>
      </c>
      <c r="V12" s="96">
        <f>SUM(V10:V10)</f>
        <v>0</v>
      </c>
    </row>
    <row r="13" spans="2:28" ht="21.75" thickTop="1" x14ac:dyDescent="0.55000000000000004"/>
    <row r="14" spans="2:28" ht="30" x14ac:dyDescent="0.75">
      <c r="L14" s="60">
        <v>10</v>
      </c>
    </row>
  </sheetData>
  <sortState xmlns:xlrd2="http://schemas.microsoft.com/office/spreadsheetml/2017/richdata2" ref="B10:V10">
    <sortCondition descending="1" ref="T10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.7" right="0.7" top="0.75" bottom="0.75" header="0.3" footer="0.3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14"/>
  <sheetViews>
    <sheetView rightToLeft="1" view="pageBreakPreview" zoomScale="60" zoomScaleNormal="55" workbookViewId="0">
      <selection activeCell="M24" sqref="M24"/>
    </sheetView>
  </sheetViews>
  <sheetFormatPr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3.7109375" style="2" bestFit="1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7.85546875" style="2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45" t="s">
        <v>104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</row>
    <row r="3" spans="2:28" ht="30" x14ac:dyDescent="0.55000000000000004">
      <c r="B3" s="145" t="s">
        <v>43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</row>
    <row r="4" spans="2:28" ht="30" x14ac:dyDescent="0.55000000000000004">
      <c r="B4" s="145" t="s">
        <v>126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</row>
    <row r="5" spans="2:28" ht="67.5" customHeight="1" x14ac:dyDescent="0.55000000000000004"/>
    <row r="6" spans="2:28" ht="30" x14ac:dyDescent="0.55000000000000004">
      <c r="B6" s="162" t="s">
        <v>95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40" customFormat="1" ht="24" x14ac:dyDescent="0.6">
      <c r="B7" s="183" t="s">
        <v>1</v>
      </c>
      <c r="D7" s="180" t="s">
        <v>53</v>
      </c>
      <c r="E7" s="180" t="s">
        <v>53</v>
      </c>
      <c r="F7" s="180" t="s">
        <v>53</v>
      </c>
      <c r="G7" s="180" t="s">
        <v>53</v>
      </c>
      <c r="H7" s="180" t="s">
        <v>53</v>
      </c>
      <c r="J7" s="180" t="s">
        <v>45</v>
      </c>
      <c r="K7" s="180" t="s">
        <v>45</v>
      </c>
      <c r="L7" s="180" t="s">
        <v>45</v>
      </c>
      <c r="M7" s="180" t="s">
        <v>45</v>
      </c>
      <c r="N7" s="180" t="s">
        <v>45</v>
      </c>
      <c r="P7" s="180" t="s">
        <v>46</v>
      </c>
      <c r="Q7" s="180" t="s">
        <v>46</v>
      </c>
      <c r="R7" s="180" t="s">
        <v>46</v>
      </c>
      <c r="S7" s="180" t="s">
        <v>46</v>
      </c>
      <c r="T7" s="180" t="s">
        <v>46</v>
      </c>
    </row>
    <row r="8" spans="2:28" s="40" customFormat="1" ht="63.75" customHeight="1" x14ac:dyDescent="0.6">
      <c r="B8" s="183" t="s">
        <v>1</v>
      </c>
      <c r="D8" s="182" t="s">
        <v>54</v>
      </c>
      <c r="E8" s="61"/>
      <c r="F8" s="182" t="s">
        <v>55</v>
      </c>
      <c r="G8" s="61"/>
      <c r="H8" s="182" t="s">
        <v>56</v>
      </c>
      <c r="J8" s="182" t="s">
        <v>57</v>
      </c>
      <c r="K8" s="61"/>
      <c r="L8" s="182" t="s">
        <v>50</v>
      </c>
      <c r="M8" s="61"/>
      <c r="N8" s="182" t="s">
        <v>58</v>
      </c>
      <c r="P8" s="182" t="s">
        <v>57</v>
      </c>
      <c r="Q8" s="61"/>
      <c r="R8" s="182" t="s">
        <v>50</v>
      </c>
      <c r="S8" s="61"/>
      <c r="T8" s="182" t="s">
        <v>58</v>
      </c>
    </row>
    <row r="9" spans="2:28" s="40" customFormat="1" ht="24" x14ac:dyDescent="0.6">
      <c r="B9" s="108"/>
      <c r="C9" s="109"/>
      <c r="D9" s="107"/>
      <c r="E9" s="110"/>
      <c r="F9" s="125"/>
      <c r="G9" s="126"/>
      <c r="H9" s="125"/>
      <c r="I9" s="127"/>
      <c r="J9" s="125"/>
      <c r="K9" s="127"/>
      <c r="L9" s="125"/>
      <c r="M9" s="127"/>
      <c r="N9" s="125"/>
      <c r="O9" s="127"/>
      <c r="P9" s="125"/>
      <c r="Q9" s="127"/>
      <c r="R9" s="125"/>
      <c r="S9" s="127"/>
      <c r="T9" s="125"/>
    </row>
    <row r="10" spans="2:28" s="40" customFormat="1" ht="24" x14ac:dyDescent="0.6">
      <c r="B10" s="108"/>
      <c r="C10" s="109"/>
      <c r="D10" s="108"/>
      <c r="E10" s="109"/>
      <c r="F10" s="128"/>
      <c r="G10" s="129"/>
      <c r="H10" s="128"/>
      <c r="I10" s="129"/>
      <c r="J10" s="128"/>
      <c r="K10" s="129"/>
      <c r="L10" s="128"/>
      <c r="M10" s="129"/>
      <c r="N10" s="128"/>
      <c r="O10" s="129"/>
      <c r="P10" s="128"/>
      <c r="Q10" s="129"/>
      <c r="R10" s="128"/>
      <c r="S10" s="129"/>
      <c r="T10" s="128"/>
    </row>
    <row r="11" spans="2:28" s="40" customFormat="1" ht="24" x14ac:dyDescent="0.6">
      <c r="B11" s="108"/>
      <c r="C11" s="109"/>
      <c r="D11" s="108"/>
      <c r="E11" s="109"/>
      <c r="F11" s="108"/>
      <c r="G11" s="109"/>
      <c r="H11" s="108"/>
      <c r="I11" s="109"/>
      <c r="J11" s="108"/>
      <c r="K11" s="109"/>
      <c r="L11" s="108"/>
      <c r="M11" s="109"/>
      <c r="N11" s="108"/>
      <c r="O11" s="109"/>
      <c r="P11" s="108"/>
      <c r="Q11" s="109"/>
      <c r="R11" s="108"/>
      <c r="S11" s="109"/>
      <c r="T11" s="108"/>
    </row>
    <row r="12" spans="2:28" ht="21.75" thickBot="1" x14ac:dyDescent="0.6">
      <c r="B12" s="181" t="s">
        <v>77</v>
      </c>
      <c r="C12" s="181"/>
      <c r="D12" s="181"/>
      <c r="E12" s="181"/>
      <c r="F12" s="181"/>
      <c r="G12" s="181"/>
      <c r="H12" s="181"/>
      <c r="I12" s="101"/>
      <c r="J12" s="100">
        <f>SUM(J9:J11)</f>
        <v>0</v>
      </c>
      <c r="K12" s="101"/>
      <c r="L12" s="100">
        <f>SUM(L9:L11)</f>
        <v>0</v>
      </c>
      <c r="M12" s="101"/>
      <c r="N12" s="100">
        <f>SUM(N9:N11)</f>
        <v>0</v>
      </c>
      <c r="O12" s="101"/>
      <c r="P12" s="100">
        <f>SUM(P9:P11)</f>
        <v>0</v>
      </c>
      <c r="Q12" s="101"/>
      <c r="R12" s="100">
        <f>SUM(R9:R11)</f>
        <v>0</v>
      </c>
      <c r="S12" s="101"/>
      <c r="T12" s="100">
        <f>SUM(T9:T11)</f>
        <v>0</v>
      </c>
    </row>
    <row r="13" spans="2:28" ht="21.75" thickTop="1" x14ac:dyDescent="0.55000000000000004"/>
    <row r="14" spans="2:28" ht="30" x14ac:dyDescent="0.75">
      <c r="J14" s="55">
        <v>11</v>
      </c>
    </row>
  </sheetData>
  <sortState xmlns:xlrd2="http://schemas.microsoft.com/office/spreadsheetml/2017/richdata2" ref="B9:T10">
    <sortCondition ref="N9:N10"/>
  </sortState>
  <mergeCells count="18">
    <mergeCell ref="B12:H12"/>
    <mergeCell ref="R8"/>
    <mergeCell ref="T8"/>
    <mergeCell ref="P7:T7"/>
    <mergeCell ref="J8"/>
    <mergeCell ref="L8"/>
    <mergeCell ref="N8"/>
    <mergeCell ref="J7:N7"/>
    <mergeCell ref="P8"/>
    <mergeCell ref="B7:B8"/>
    <mergeCell ref="D8"/>
    <mergeCell ref="F8"/>
    <mergeCell ref="H8"/>
    <mergeCell ref="B6:M6"/>
    <mergeCell ref="D7:H7"/>
    <mergeCell ref="B2:T2"/>
    <mergeCell ref="B3:T3"/>
    <mergeCell ref="B4:T4"/>
  </mergeCells>
  <printOptions horizontalCentered="1" verticalCentered="1"/>
  <pageMargins left="0.7" right="0.7" top="0.75" bottom="0.75" header="0.3" footer="0.3"/>
  <pageSetup paperSize="9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15"/>
  <sheetViews>
    <sheetView rightToLeft="1" view="pageBreakPreview" topLeftCell="A7" zoomScale="60" zoomScaleNormal="70" workbookViewId="0">
      <selection activeCell="J33" sqref="J33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6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6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47" t="s">
        <v>104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</row>
    <row r="3" spans="2:28" ht="30" x14ac:dyDescent="0.55000000000000004">
      <c r="B3" s="147" t="s">
        <v>43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</row>
    <row r="4" spans="2:28" ht="30" x14ac:dyDescent="0.55000000000000004">
      <c r="B4" s="147" t="s">
        <v>126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</row>
    <row r="5" spans="2:28" ht="61.5" customHeight="1" x14ac:dyDescent="0.55000000000000004"/>
    <row r="6" spans="2:28" s="2" customFormat="1" ht="30" x14ac:dyDescent="0.55000000000000004">
      <c r="B6" s="14" t="s">
        <v>96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4.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x14ac:dyDescent="0.55000000000000004">
      <c r="B8" s="146" t="s">
        <v>1</v>
      </c>
      <c r="D8" s="147" t="s">
        <v>45</v>
      </c>
      <c r="E8" s="147" t="s">
        <v>45</v>
      </c>
      <c r="F8" s="147" t="s">
        <v>45</v>
      </c>
      <c r="G8" s="147" t="s">
        <v>45</v>
      </c>
      <c r="H8" s="147" t="s">
        <v>45</v>
      </c>
      <c r="I8" s="147" t="s">
        <v>45</v>
      </c>
      <c r="J8" s="147" t="s">
        <v>45</v>
      </c>
      <c r="L8" s="147" t="s">
        <v>46</v>
      </c>
      <c r="M8" s="147" t="s">
        <v>46</v>
      </c>
      <c r="N8" s="147" t="s">
        <v>46</v>
      </c>
      <c r="O8" s="147" t="s">
        <v>46</v>
      </c>
      <c r="P8" s="147" t="s">
        <v>46</v>
      </c>
      <c r="Q8" s="147" t="s">
        <v>46</v>
      </c>
      <c r="R8" s="147" t="s">
        <v>46</v>
      </c>
    </row>
    <row r="9" spans="2:28" ht="57" customHeight="1" x14ac:dyDescent="0.65">
      <c r="B9" s="146" t="s">
        <v>1</v>
      </c>
      <c r="D9" s="150" t="s">
        <v>5</v>
      </c>
      <c r="E9" s="53"/>
      <c r="F9" s="150" t="s">
        <v>59</v>
      </c>
      <c r="G9" s="53"/>
      <c r="H9" s="150" t="s">
        <v>60</v>
      </c>
      <c r="I9" s="53"/>
      <c r="J9" s="150" t="s">
        <v>61</v>
      </c>
      <c r="K9" s="39"/>
      <c r="L9" s="150" t="s">
        <v>5</v>
      </c>
      <c r="M9" s="53"/>
      <c r="N9" s="150" t="s">
        <v>59</v>
      </c>
      <c r="O9" s="53"/>
      <c r="P9" s="150" t="s">
        <v>60</v>
      </c>
      <c r="Q9" s="53"/>
      <c r="R9" s="150" t="s">
        <v>61</v>
      </c>
    </row>
    <row r="10" spans="2:28" ht="21.75" customHeight="1" x14ac:dyDescent="0.55000000000000004">
      <c r="B10" s="130"/>
      <c r="D10" s="97"/>
      <c r="E10" s="6"/>
      <c r="F10" s="97"/>
      <c r="G10" s="6"/>
      <c r="H10" s="97"/>
      <c r="I10" s="6"/>
      <c r="J10" s="97"/>
      <c r="K10" s="6"/>
      <c r="L10" s="97"/>
      <c r="M10" s="6"/>
      <c r="N10" s="97"/>
      <c r="O10" s="6"/>
      <c r="P10" s="97"/>
      <c r="Q10" s="6"/>
      <c r="R10" s="97"/>
    </row>
    <row r="11" spans="2:28" ht="21.75" customHeight="1" x14ac:dyDescent="0.55000000000000004">
      <c r="B11" s="30"/>
      <c r="D11" s="98"/>
      <c r="E11" s="6"/>
      <c r="F11" s="98"/>
      <c r="G11" s="6"/>
      <c r="H11" s="98"/>
      <c r="I11" s="6"/>
      <c r="J11" s="98"/>
      <c r="K11" s="6"/>
      <c r="L11" s="98"/>
      <c r="M11" s="6"/>
      <c r="N11" s="98"/>
      <c r="O11" s="6"/>
      <c r="P11" s="98"/>
      <c r="Q11" s="6"/>
      <c r="R11" s="98"/>
    </row>
    <row r="12" spans="2:28" ht="21.75" customHeight="1" x14ac:dyDescent="0.55000000000000004">
      <c r="D12" s="98"/>
      <c r="E12" s="6"/>
      <c r="F12" s="98"/>
      <c r="G12" s="6"/>
      <c r="H12" s="98"/>
      <c r="I12" s="6"/>
      <c r="J12" s="98"/>
      <c r="K12" s="6"/>
      <c r="L12" s="98"/>
      <c r="M12" s="6"/>
      <c r="N12" s="98"/>
      <c r="O12" s="6"/>
      <c r="P12" s="98"/>
      <c r="Q12" s="6"/>
      <c r="R12" s="98"/>
    </row>
    <row r="13" spans="2:28" ht="21.75" thickBot="1" x14ac:dyDescent="0.6">
      <c r="B13" s="47" t="s">
        <v>77</v>
      </c>
      <c r="D13" s="99">
        <f>SUM(D10:D11)</f>
        <v>0</v>
      </c>
      <c r="E13" s="6"/>
      <c r="F13" s="99">
        <f>SUM(F10:F11)</f>
        <v>0</v>
      </c>
      <c r="G13" s="6"/>
      <c r="H13" s="99">
        <f>SUM(H10:H11)</f>
        <v>0</v>
      </c>
      <c r="I13" s="6"/>
      <c r="J13" s="99">
        <f>SUM(J10:J11)</f>
        <v>0</v>
      </c>
      <c r="K13" s="6"/>
      <c r="L13" s="99">
        <f>SUM(L10:L11)</f>
        <v>0</v>
      </c>
      <c r="M13" s="6"/>
      <c r="N13" s="99">
        <f>SUM(N10:N11)</f>
        <v>0</v>
      </c>
      <c r="O13" s="6"/>
      <c r="P13" s="99">
        <f>SUM(P10:P11)</f>
        <v>0</v>
      </c>
      <c r="Q13" s="6"/>
      <c r="R13" s="99">
        <f>SUM(R10:R11)</f>
        <v>0</v>
      </c>
    </row>
    <row r="14" spans="2:28" ht="21.75" thickTop="1" x14ac:dyDescent="0.55000000000000004"/>
    <row r="15" spans="2:28" ht="30" x14ac:dyDescent="0.75">
      <c r="J15" s="60">
        <v>12</v>
      </c>
    </row>
  </sheetData>
  <sortState xmlns:xlrd2="http://schemas.microsoft.com/office/spreadsheetml/2017/richdata2" ref="B10:R11">
    <sortCondition descending="1" ref="R10:R11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8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15"/>
  <sheetViews>
    <sheetView rightToLeft="1" view="pageBreakPreview" zoomScale="60" zoomScaleNormal="70" workbookViewId="0">
      <selection activeCell="H32" sqref="H32"/>
    </sheetView>
  </sheetViews>
  <sheetFormatPr defaultRowHeight="21" x14ac:dyDescent="0.55000000000000004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45" t="s">
        <v>104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</row>
    <row r="3" spans="2:28" ht="30" x14ac:dyDescent="0.55000000000000004">
      <c r="B3" s="145" t="s">
        <v>43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</row>
    <row r="4" spans="2:28" ht="30" x14ac:dyDescent="0.55000000000000004">
      <c r="B4" s="145" t="s">
        <v>126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</row>
    <row r="6" spans="2:28" ht="30" x14ac:dyDescent="0.55000000000000004">
      <c r="B6" s="14" t="s">
        <v>97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71" t="s">
        <v>1</v>
      </c>
      <c r="D8" s="145" t="s">
        <v>45</v>
      </c>
      <c r="E8" s="145" t="s">
        <v>45</v>
      </c>
      <c r="F8" s="145" t="s">
        <v>45</v>
      </c>
      <c r="G8" s="145" t="s">
        <v>45</v>
      </c>
      <c r="H8" s="145" t="s">
        <v>45</v>
      </c>
      <c r="I8" s="145" t="s">
        <v>45</v>
      </c>
      <c r="J8" s="145" t="s">
        <v>45</v>
      </c>
      <c r="L8" s="145" t="s">
        <v>46</v>
      </c>
      <c r="M8" s="145" t="s">
        <v>46</v>
      </c>
      <c r="N8" s="145" t="s">
        <v>46</v>
      </c>
      <c r="O8" s="145" t="s">
        <v>46</v>
      </c>
      <c r="P8" s="145" t="s">
        <v>46</v>
      </c>
      <c r="Q8" s="145" t="s">
        <v>46</v>
      </c>
      <c r="R8" s="145" t="s">
        <v>46</v>
      </c>
    </row>
    <row r="9" spans="2:28" s="4" customFormat="1" ht="63" customHeight="1" x14ac:dyDescent="0.55000000000000004">
      <c r="B9" s="171" t="s">
        <v>1</v>
      </c>
      <c r="D9" s="148" t="s">
        <v>5</v>
      </c>
      <c r="E9" s="45"/>
      <c r="F9" s="148" t="s">
        <v>59</v>
      </c>
      <c r="G9" s="45"/>
      <c r="H9" s="148" t="s">
        <v>60</v>
      </c>
      <c r="I9" s="45"/>
      <c r="J9" s="148" t="s">
        <v>62</v>
      </c>
      <c r="L9" s="148" t="s">
        <v>5</v>
      </c>
      <c r="M9" s="45"/>
      <c r="N9" s="148" t="s">
        <v>59</v>
      </c>
      <c r="O9" s="45"/>
      <c r="P9" s="148" t="s">
        <v>60</v>
      </c>
      <c r="Q9" s="45"/>
      <c r="R9" s="148" t="s">
        <v>62</v>
      </c>
    </row>
    <row r="10" spans="2:28" x14ac:dyDescent="0.55000000000000004">
      <c r="B10" s="41"/>
      <c r="D10" s="9"/>
      <c r="F10" s="9"/>
      <c r="H10" s="9"/>
      <c r="J10" s="9"/>
      <c r="L10" s="9"/>
      <c r="N10" s="9"/>
      <c r="P10" s="9"/>
      <c r="R10" s="9"/>
    </row>
    <row r="11" spans="2:28" x14ac:dyDescent="0.55000000000000004">
      <c r="D11" s="3"/>
      <c r="F11" s="3"/>
      <c r="H11" s="3"/>
      <c r="J11" s="3"/>
      <c r="L11" s="3"/>
      <c r="N11" s="3"/>
      <c r="P11" s="3"/>
      <c r="R11" s="3"/>
    </row>
    <row r="12" spans="2:28" x14ac:dyDescent="0.55000000000000004">
      <c r="D12" s="3"/>
      <c r="F12" s="3"/>
      <c r="H12" s="3"/>
      <c r="J12" s="3"/>
      <c r="L12" s="3"/>
      <c r="N12" s="3"/>
      <c r="P12" s="3"/>
      <c r="R12" s="3"/>
    </row>
    <row r="13" spans="2:28" ht="21.75" thickBot="1" x14ac:dyDescent="0.6">
      <c r="B13" s="32" t="s">
        <v>77</v>
      </c>
      <c r="D13" s="10">
        <f t="shared" ref="D13:R13" si="0">SUM(D10:D11)</f>
        <v>0</v>
      </c>
      <c r="E13" s="10">
        <f t="shared" si="0"/>
        <v>0</v>
      </c>
      <c r="F13" s="10">
        <f t="shared" si="0"/>
        <v>0</v>
      </c>
      <c r="G13" s="10">
        <f t="shared" si="0"/>
        <v>0</v>
      </c>
      <c r="H13" s="10">
        <f t="shared" si="0"/>
        <v>0</v>
      </c>
      <c r="I13" s="10">
        <f t="shared" si="0"/>
        <v>0</v>
      </c>
      <c r="J13" s="10">
        <f t="shared" si="0"/>
        <v>0</v>
      </c>
      <c r="K13" s="10">
        <f t="shared" si="0"/>
        <v>0</v>
      </c>
      <c r="L13" s="10">
        <f t="shared" si="0"/>
        <v>0</v>
      </c>
      <c r="M13" s="10">
        <f t="shared" si="0"/>
        <v>0</v>
      </c>
      <c r="N13" s="10">
        <f t="shared" si="0"/>
        <v>0</v>
      </c>
      <c r="O13" s="10">
        <f t="shared" si="0"/>
        <v>0</v>
      </c>
      <c r="P13" s="10">
        <f t="shared" si="0"/>
        <v>0</v>
      </c>
      <c r="Q13" s="10">
        <f t="shared" si="0"/>
        <v>0</v>
      </c>
      <c r="R13" s="10">
        <f t="shared" si="0"/>
        <v>0</v>
      </c>
    </row>
    <row r="14" spans="2:28" ht="21.75" thickTop="1" x14ac:dyDescent="0.55000000000000004"/>
    <row r="15" spans="2:28" ht="26.25" x14ac:dyDescent="0.65">
      <c r="J15" s="27">
        <v>13</v>
      </c>
    </row>
  </sheetData>
  <sortState xmlns:xlrd2="http://schemas.microsoft.com/office/spreadsheetml/2017/richdata2" ref="B10:R11">
    <sortCondition descending="1" ref="R10:R11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8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15"/>
  <sheetViews>
    <sheetView rightToLeft="1" view="pageBreakPreview" topLeftCell="A3" zoomScale="60" zoomScaleNormal="70" workbookViewId="0">
      <selection activeCell="A16" sqref="A16:R24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5.425781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45" t="s">
        <v>104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7"/>
      <c r="R2" s="17"/>
      <c r="S2" s="17"/>
      <c r="T2" s="17"/>
      <c r="U2" s="17"/>
    </row>
    <row r="3" spans="2:28" ht="30" x14ac:dyDescent="0.6">
      <c r="B3" s="145" t="s">
        <v>43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7"/>
      <c r="R3" s="17"/>
    </row>
    <row r="4" spans="2:28" ht="30" x14ac:dyDescent="0.6">
      <c r="B4" s="145" t="s">
        <v>126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7"/>
      <c r="R4" s="17"/>
    </row>
    <row r="5" spans="2:28" ht="54" customHeight="1" x14ac:dyDescent="0.6"/>
    <row r="6" spans="2:28" s="2" customFormat="1" ht="30" x14ac:dyDescent="0.55000000000000004">
      <c r="B6" s="14" t="s">
        <v>98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16" customFormat="1" ht="27" customHeight="1" x14ac:dyDescent="0.6">
      <c r="B7" s="146" t="s">
        <v>47</v>
      </c>
      <c r="D7" s="147" t="s">
        <v>45</v>
      </c>
      <c r="E7" s="147" t="s">
        <v>45</v>
      </c>
      <c r="F7" s="147" t="s">
        <v>45</v>
      </c>
      <c r="G7" s="147" t="s">
        <v>45</v>
      </c>
      <c r="H7" s="147" t="s">
        <v>45</v>
      </c>
      <c r="I7" s="147" t="s">
        <v>45</v>
      </c>
      <c r="J7" s="147" t="s">
        <v>45</v>
      </c>
      <c r="L7" s="147" t="s">
        <v>46</v>
      </c>
      <c r="M7" s="147" t="s">
        <v>46</v>
      </c>
      <c r="N7" s="147" t="s">
        <v>46</v>
      </c>
      <c r="O7" s="147" t="s">
        <v>46</v>
      </c>
      <c r="P7" s="147" t="s">
        <v>46</v>
      </c>
      <c r="Q7" s="147" t="s">
        <v>46</v>
      </c>
      <c r="R7" s="147" t="s">
        <v>46</v>
      </c>
    </row>
    <row r="8" spans="2:28" s="51" customFormat="1" ht="48" customHeight="1" x14ac:dyDescent="0.75">
      <c r="B8" s="146" t="s">
        <v>47</v>
      </c>
      <c r="D8" s="184" t="s">
        <v>67</v>
      </c>
      <c r="E8" s="52"/>
      <c r="F8" s="184" t="s">
        <v>64</v>
      </c>
      <c r="G8" s="52"/>
      <c r="H8" s="184" t="s">
        <v>65</v>
      </c>
      <c r="I8" s="52"/>
      <c r="J8" s="184" t="s">
        <v>68</v>
      </c>
      <c r="L8" s="184" t="s">
        <v>67</v>
      </c>
      <c r="M8" s="52"/>
      <c r="N8" s="184" t="s">
        <v>64</v>
      </c>
      <c r="O8" s="52"/>
      <c r="P8" s="184" t="s">
        <v>65</v>
      </c>
      <c r="Q8" s="52"/>
      <c r="R8" s="184" t="s">
        <v>68</v>
      </c>
    </row>
    <row r="9" spans="2:28" ht="21.75" x14ac:dyDescent="0.6">
      <c r="B9" s="45"/>
      <c r="C9" s="4"/>
      <c r="D9" s="97"/>
      <c r="E9" s="6"/>
      <c r="F9" s="97"/>
      <c r="G9" s="6"/>
      <c r="H9" s="97"/>
      <c r="I9" s="6"/>
      <c r="J9" s="97"/>
      <c r="K9" s="6"/>
      <c r="L9" s="97"/>
      <c r="M9" s="6"/>
      <c r="N9" s="97"/>
      <c r="O9" s="6"/>
      <c r="P9" s="97"/>
      <c r="Q9" s="4"/>
      <c r="R9" s="97"/>
    </row>
    <row r="10" spans="2:28" ht="23.25" customHeight="1" x14ac:dyDescent="0.6">
      <c r="B10" s="4"/>
      <c r="C10" s="4"/>
      <c r="D10" s="98"/>
      <c r="E10" s="6"/>
      <c r="F10" s="98"/>
      <c r="G10" s="6"/>
      <c r="H10" s="98"/>
      <c r="I10" s="6"/>
      <c r="J10" s="98"/>
      <c r="K10" s="6"/>
      <c r="L10" s="98"/>
      <c r="M10" s="6"/>
      <c r="N10" s="98"/>
      <c r="O10" s="6"/>
      <c r="P10" s="98"/>
      <c r="Q10" s="4"/>
      <c r="R10" s="98"/>
    </row>
    <row r="11" spans="2:28" ht="23.25" customHeight="1" x14ac:dyDescent="0.6">
      <c r="B11" s="4"/>
      <c r="C11" s="4"/>
      <c r="D11" s="98"/>
      <c r="E11" s="6"/>
      <c r="F11" s="98"/>
      <c r="G11" s="6"/>
      <c r="H11" s="98"/>
      <c r="I11" s="6"/>
      <c r="J11" s="98"/>
      <c r="K11" s="6"/>
      <c r="L11" s="98"/>
      <c r="M11" s="6"/>
      <c r="N11" s="98"/>
      <c r="O11" s="6"/>
      <c r="P11" s="98"/>
      <c r="Q11" s="4"/>
      <c r="R11" s="98"/>
    </row>
    <row r="12" spans="2:28" ht="21.75" x14ac:dyDescent="0.6">
      <c r="B12" s="4"/>
      <c r="C12" s="4"/>
      <c r="D12" s="98"/>
      <c r="E12" s="6"/>
      <c r="F12" s="98"/>
      <c r="G12" s="6"/>
      <c r="H12" s="98"/>
      <c r="I12" s="6"/>
      <c r="J12" s="98"/>
      <c r="K12" s="6"/>
      <c r="L12" s="98"/>
      <c r="M12" s="6"/>
      <c r="N12" s="98"/>
      <c r="O12" s="6"/>
      <c r="P12" s="98"/>
      <c r="Q12" s="4"/>
      <c r="R12" s="98"/>
    </row>
    <row r="13" spans="2:28" ht="24.75" thickBot="1" x14ac:dyDescent="0.65">
      <c r="B13" s="26" t="s">
        <v>77</v>
      </c>
      <c r="D13" s="100">
        <f t="shared" ref="D13:R13" si="0">SUM(D9:D11)</f>
        <v>0</v>
      </c>
      <c r="E13" s="100">
        <f t="shared" si="0"/>
        <v>0</v>
      </c>
      <c r="F13" s="100">
        <f t="shared" si="0"/>
        <v>0</v>
      </c>
      <c r="G13" s="100">
        <f t="shared" si="0"/>
        <v>0</v>
      </c>
      <c r="H13" s="100">
        <f t="shared" si="0"/>
        <v>0</v>
      </c>
      <c r="I13" s="100">
        <f t="shared" si="0"/>
        <v>0</v>
      </c>
      <c r="J13" s="100">
        <f t="shared" si="0"/>
        <v>0</v>
      </c>
      <c r="K13" s="100">
        <f t="shared" si="0"/>
        <v>0</v>
      </c>
      <c r="L13" s="100">
        <f t="shared" si="0"/>
        <v>0</v>
      </c>
      <c r="M13" s="100">
        <f t="shared" si="0"/>
        <v>0</v>
      </c>
      <c r="N13" s="100">
        <f t="shared" si="0"/>
        <v>0</v>
      </c>
      <c r="O13" s="100">
        <f t="shared" si="0"/>
        <v>0</v>
      </c>
      <c r="P13" s="100">
        <f t="shared" si="0"/>
        <v>0</v>
      </c>
      <c r="Q13" s="100">
        <f t="shared" si="0"/>
        <v>0</v>
      </c>
      <c r="R13" s="100">
        <f t="shared" si="0"/>
        <v>0</v>
      </c>
    </row>
    <row r="14" spans="2:28" ht="21.75" thickTop="1" x14ac:dyDescent="0.6"/>
    <row r="15" spans="2:28" ht="30" x14ac:dyDescent="0.75">
      <c r="J15" s="55">
        <v>14</v>
      </c>
    </row>
  </sheetData>
  <sortState xmlns:xlrd2="http://schemas.microsoft.com/office/spreadsheetml/2017/richdata2" ref="B9:R11">
    <sortCondition descending="1" ref="R9:R11"/>
  </sortState>
  <mergeCells count="14">
    <mergeCell ref="R8"/>
    <mergeCell ref="L7:R7"/>
    <mergeCell ref="B7:B8"/>
    <mergeCell ref="D8"/>
    <mergeCell ref="F8"/>
    <mergeCell ref="H8"/>
    <mergeCell ref="J8"/>
    <mergeCell ref="D7:J7"/>
    <mergeCell ref="B2:P2"/>
    <mergeCell ref="B3:P3"/>
    <mergeCell ref="B4:P4"/>
    <mergeCell ref="L8"/>
    <mergeCell ref="N8"/>
    <mergeCell ref="P8"/>
  </mergeCells>
  <printOptions horizontalCentered="1" verticalCentered="1"/>
  <pageMargins left="0.7" right="0.7" top="0.25" bottom="0.25" header="0.3" footer="0.3"/>
  <pageSetup paperSize="9" scale="6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17"/>
  <sheetViews>
    <sheetView rightToLeft="1" view="pageBreakPreview" zoomScale="60" zoomScaleNormal="85" workbookViewId="0">
      <selection activeCell="F15" sqref="F15"/>
    </sheetView>
  </sheetViews>
  <sheetFormatPr defaultRowHeight="21.75" customHeight="1" x14ac:dyDescent="0.55000000000000004"/>
  <cols>
    <col min="1" max="1" width="3" style="2" customWidth="1"/>
    <col min="2" max="2" width="46.85546875" style="2" customWidth="1"/>
    <col min="3" max="3" width="1" style="2" customWidth="1"/>
    <col min="4" max="4" width="22" style="2" bestFit="1" customWidth="1"/>
    <col min="5" max="5" width="1" style="2" customWidth="1"/>
    <col min="6" max="6" width="18.140625" style="2" customWidth="1"/>
    <col min="7" max="7" width="1" style="2" customWidth="1"/>
    <col min="8" max="8" width="18.28515625" style="2" customWidth="1"/>
    <col min="9" max="9" width="1" style="2" customWidth="1"/>
    <col min="10" max="10" width="18.4257812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145" t="s">
        <v>104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2:28" ht="31.5" customHeight="1" x14ac:dyDescent="0.55000000000000004">
      <c r="B3" s="145" t="s">
        <v>43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</row>
    <row r="4" spans="2:28" ht="31.5" customHeight="1" x14ac:dyDescent="0.55000000000000004">
      <c r="B4" s="145" t="s">
        <v>126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</row>
    <row r="5" spans="2:28" ht="73.5" customHeight="1" x14ac:dyDescent="0.55000000000000004"/>
    <row r="6" spans="2:28" ht="30" x14ac:dyDescent="0.55000000000000004">
      <c r="B6" s="14" t="s">
        <v>99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31.5" customHeight="1" x14ac:dyDescent="0.55000000000000004">
      <c r="B8" s="149" t="s">
        <v>69</v>
      </c>
      <c r="C8" s="149" t="s">
        <v>69</v>
      </c>
      <c r="D8" s="149" t="s">
        <v>69</v>
      </c>
      <c r="F8" s="149" t="s">
        <v>45</v>
      </c>
      <c r="G8" s="149" t="s">
        <v>45</v>
      </c>
      <c r="H8" s="149" t="s">
        <v>45</v>
      </c>
      <c r="J8" s="149" t="s">
        <v>46</v>
      </c>
      <c r="K8" s="149" t="s">
        <v>46</v>
      </c>
      <c r="L8" s="149" t="s">
        <v>46</v>
      </c>
    </row>
    <row r="9" spans="2:28" s="40" customFormat="1" ht="50.25" customHeight="1" x14ac:dyDescent="0.6">
      <c r="B9" s="180" t="s">
        <v>70</v>
      </c>
      <c r="D9" s="180" t="s">
        <v>36</v>
      </c>
      <c r="F9" s="180" t="s">
        <v>71</v>
      </c>
      <c r="H9" s="180" t="s">
        <v>72</v>
      </c>
      <c r="J9" s="180" t="s">
        <v>71</v>
      </c>
      <c r="L9" s="180" t="s">
        <v>72</v>
      </c>
    </row>
    <row r="10" spans="2:28" s="4" customFormat="1" ht="21.75" customHeight="1" x14ac:dyDescent="0.55000000000000004">
      <c r="B10" s="45" t="s">
        <v>105</v>
      </c>
      <c r="D10" s="69" t="s">
        <v>52</v>
      </c>
      <c r="F10" s="97">
        <v>0</v>
      </c>
      <c r="G10" s="6"/>
      <c r="H10" s="12" t="s">
        <v>52</v>
      </c>
      <c r="I10" s="6"/>
      <c r="J10" s="97">
        <v>9278940057</v>
      </c>
      <c r="K10" s="6"/>
      <c r="L10" s="12" t="s">
        <v>52</v>
      </c>
    </row>
    <row r="11" spans="2:28" s="4" customFormat="1" ht="21.75" customHeight="1" x14ac:dyDescent="0.55000000000000004">
      <c r="B11" s="139" t="s">
        <v>116</v>
      </c>
      <c r="D11" s="192" t="s">
        <v>52</v>
      </c>
      <c r="F11" s="193">
        <v>1248219189</v>
      </c>
      <c r="G11" s="6"/>
      <c r="H11" s="194" t="s">
        <v>52</v>
      </c>
      <c r="I11" s="6"/>
      <c r="J11" s="193">
        <v>6764017986</v>
      </c>
      <c r="K11" s="6"/>
      <c r="L11" s="194" t="s">
        <v>52</v>
      </c>
    </row>
    <row r="12" spans="2:28" s="4" customFormat="1" ht="21.75" customHeight="1" x14ac:dyDescent="0.55000000000000004">
      <c r="B12" s="4" t="s">
        <v>128</v>
      </c>
      <c r="D12" s="68" t="s">
        <v>52</v>
      </c>
      <c r="F12" s="98">
        <v>1844383552</v>
      </c>
      <c r="G12" s="6"/>
      <c r="H12" s="6" t="s">
        <v>52</v>
      </c>
      <c r="I12" s="6"/>
      <c r="J12" s="98">
        <v>1844383552</v>
      </c>
      <c r="K12" s="6"/>
      <c r="L12" s="6" t="s">
        <v>52</v>
      </c>
    </row>
    <row r="13" spans="2:28" s="4" customFormat="1" ht="21.75" customHeight="1" x14ac:dyDescent="0.55000000000000004">
      <c r="B13" s="4" t="s">
        <v>118</v>
      </c>
      <c r="D13" s="68" t="s">
        <v>119</v>
      </c>
      <c r="F13" s="98">
        <v>24329035</v>
      </c>
      <c r="G13" s="6"/>
      <c r="H13" s="6" t="s">
        <v>52</v>
      </c>
      <c r="I13" s="6"/>
      <c r="J13" s="98">
        <v>116402648</v>
      </c>
      <c r="K13" s="6"/>
      <c r="L13" s="6" t="s">
        <v>52</v>
      </c>
    </row>
    <row r="14" spans="2:28" s="4" customFormat="1" ht="21.75" customHeight="1" x14ac:dyDescent="0.55000000000000004">
      <c r="D14" s="68"/>
      <c r="F14" s="98"/>
      <c r="G14" s="6"/>
      <c r="H14" s="6"/>
      <c r="I14" s="6"/>
      <c r="J14" s="98"/>
      <c r="K14" s="6"/>
      <c r="L14" s="6"/>
    </row>
    <row r="15" spans="2:28" ht="21.75" customHeight="1" thickBot="1" x14ac:dyDescent="0.6">
      <c r="B15" s="185" t="s">
        <v>77</v>
      </c>
      <c r="C15" s="185"/>
      <c r="D15" s="185"/>
      <c r="F15" s="100">
        <f>SUM(F10:F13)</f>
        <v>3116931776</v>
      </c>
      <c r="G15" s="101"/>
      <c r="H15" s="102"/>
      <c r="I15" s="101"/>
      <c r="J15" s="100">
        <f>SUM(J10:J13)</f>
        <v>18003744243</v>
      </c>
      <c r="K15" s="101"/>
      <c r="L15" s="102"/>
    </row>
    <row r="16" spans="2:28" ht="21.75" customHeight="1" thickTop="1" x14ac:dyDescent="0.55000000000000004"/>
    <row r="17" spans="6:6" ht="30" x14ac:dyDescent="0.75">
      <c r="F17" s="58">
        <v>15</v>
      </c>
    </row>
  </sheetData>
  <sortState xmlns:xlrd2="http://schemas.microsoft.com/office/spreadsheetml/2017/richdata2" ref="B10:J12">
    <sortCondition descending="1" ref="J10:J12"/>
  </sortState>
  <mergeCells count="13">
    <mergeCell ref="B2:L2"/>
    <mergeCell ref="B3:L3"/>
    <mergeCell ref="B4:L4"/>
    <mergeCell ref="B15:D15"/>
    <mergeCell ref="J9"/>
    <mergeCell ref="L9"/>
    <mergeCell ref="J8:L8"/>
    <mergeCell ref="B9"/>
    <mergeCell ref="D9"/>
    <mergeCell ref="B8:D8"/>
    <mergeCell ref="F9"/>
    <mergeCell ref="H9"/>
    <mergeCell ref="F8:H8"/>
  </mergeCells>
  <printOptions horizontalCentered="1" verticalCentered="1"/>
  <pageMargins left="0.7" right="0.7" top="0" bottom="0" header="0.3" footer="0.3"/>
  <pageSetup paperSize="9" scale="8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AB18"/>
  <sheetViews>
    <sheetView rightToLeft="1" view="pageBreakPreview" zoomScale="60" zoomScaleNormal="100" workbookViewId="0">
      <selection activeCell="B27" sqref="B27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45" t="s">
        <v>104</v>
      </c>
      <c r="C2" s="145"/>
      <c r="D2" s="145"/>
      <c r="E2" s="145"/>
      <c r="F2" s="145"/>
    </row>
    <row r="3" spans="2:28" ht="30" x14ac:dyDescent="0.55000000000000004">
      <c r="B3" s="145" t="s">
        <v>43</v>
      </c>
      <c r="C3" s="145"/>
      <c r="D3" s="145"/>
      <c r="E3" s="145"/>
      <c r="F3" s="145"/>
    </row>
    <row r="4" spans="2:28" ht="30" x14ac:dyDescent="0.55000000000000004">
      <c r="B4" s="145" t="s">
        <v>126</v>
      </c>
      <c r="C4" s="145"/>
      <c r="D4" s="145"/>
      <c r="E4" s="145"/>
      <c r="F4" s="145"/>
    </row>
    <row r="5" spans="2:28" ht="125.25" customHeight="1" x14ac:dyDescent="0.55000000000000004"/>
    <row r="6" spans="2:28" s="26" customFormat="1" ht="24" x14ac:dyDescent="0.6">
      <c r="B6" s="63" t="s">
        <v>100</v>
      </c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71" t="s">
        <v>73</v>
      </c>
      <c r="D8" s="145" t="s">
        <v>45</v>
      </c>
      <c r="F8" s="145" t="s">
        <v>127</v>
      </c>
    </row>
    <row r="9" spans="2:28" ht="30" x14ac:dyDescent="0.55000000000000004">
      <c r="B9" s="187" t="s">
        <v>73</v>
      </c>
      <c r="D9" s="188" t="s">
        <v>39</v>
      </c>
      <c r="F9" s="188" t="s">
        <v>39</v>
      </c>
    </row>
    <row r="10" spans="2:28" x14ac:dyDescent="0.55000000000000004">
      <c r="B10" s="2" t="s">
        <v>73</v>
      </c>
      <c r="D10" s="103">
        <v>0</v>
      </c>
      <c r="E10" s="101"/>
      <c r="F10" s="103">
        <v>0</v>
      </c>
    </row>
    <row r="11" spans="2:28" x14ac:dyDescent="0.55000000000000004">
      <c r="B11" s="2" t="s">
        <v>110</v>
      </c>
      <c r="D11" s="103">
        <v>0</v>
      </c>
      <c r="E11" s="101"/>
      <c r="F11" s="103">
        <v>0</v>
      </c>
    </row>
    <row r="12" spans="2:28" x14ac:dyDescent="0.55000000000000004">
      <c r="B12" s="2" t="s">
        <v>74</v>
      </c>
      <c r="D12" s="103">
        <v>0</v>
      </c>
      <c r="E12" s="101"/>
      <c r="F12" s="103">
        <v>0</v>
      </c>
    </row>
    <row r="13" spans="2:28" x14ac:dyDescent="0.55000000000000004">
      <c r="D13" s="103"/>
      <c r="E13" s="101"/>
      <c r="F13" s="103"/>
    </row>
    <row r="14" spans="2:28" ht="21.75" thickBot="1" x14ac:dyDescent="0.6">
      <c r="B14" s="32" t="s">
        <v>77</v>
      </c>
      <c r="D14" s="100">
        <f>SUM(D10:D12)</f>
        <v>0</v>
      </c>
      <c r="E14" s="101"/>
      <c r="F14" s="100">
        <f>SUM(F10:F12)</f>
        <v>0</v>
      </c>
    </row>
    <row r="15" spans="2:28" ht="21.75" thickTop="1" x14ac:dyDescent="0.55000000000000004"/>
    <row r="16" spans="2:28" ht="85.5" customHeight="1" x14ac:dyDescent="0.55000000000000004"/>
    <row r="17" spans="1:6" ht="85.5" customHeight="1" x14ac:dyDescent="0.55000000000000004"/>
    <row r="18" spans="1:6" ht="30" x14ac:dyDescent="0.75">
      <c r="A18" s="186">
        <v>16</v>
      </c>
      <c r="B18" s="186"/>
      <c r="C18" s="186"/>
      <c r="D18" s="186"/>
      <c r="E18" s="186"/>
      <c r="F18" s="186"/>
    </row>
  </sheetData>
  <sortState xmlns:xlrd2="http://schemas.microsoft.com/office/spreadsheetml/2017/richdata2" ref="B10:F12">
    <sortCondition descending="1" ref="F10:F12"/>
  </sortState>
  <mergeCells count="9">
    <mergeCell ref="A18:F18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2"/>
  <sheetViews>
    <sheetView rightToLeft="1" view="pageBreakPreview" zoomScale="85" zoomScaleNormal="85" zoomScaleSheetLayoutView="85" workbookViewId="0">
      <selection activeCell="O18" sqref="O18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50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3.5703125" style="2" customWidth="1"/>
    <col min="20" max="16384" width="9.140625" style="2"/>
  </cols>
  <sheetData>
    <row r="2" spans="3:17" ht="30" x14ac:dyDescent="0.55000000000000004">
      <c r="C2" s="145" t="s">
        <v>104</v>
      </c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</row>
    <row r="3" spans="3:17" ht="30" x14ac:dyDescent="0.55000000000000004">
      <c r="C3" s="145" t="s">
        <v>0</v>
      </c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</row>
    <row r="4" spans="3:17" ht="30" x14ac:dyDescent="0.55000000000000004">
      <c r="C4" s="145" t="s">
        <v>126</v>
      </c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</row>
    <row r="5" spans="3:17" ht="30" x14ac:dyDescent="0.55000000000000004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17" ht="30" x14ac:dyDescent="0.55000000000000004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17" ht="30" x14ac:dyDescent="0.55000000000000004">
      <c r="C7" s="54" t="s">
        <v>78</v>
      </c>
      <c r="D7" s="13"/>
      <c r="E7" s="13"/>
      <c r="F7" s="13"/>
      <c r="G7" s="135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17" s="6" customFormat="1" ht="34.5" customHeight="1" x14ac:dyDescent="0.25">
      <c r="C9" s="146" t="s">
        <v>84</v>
      </c>
      <c r="D9" s="147" t="s">
        <v>124</v>
      </c>
      <c r="E9" s="147" t="s">
        <v>2</v>
      </c>
      <c r="F9" s="147" t="s">
        <v>2</v>
      </c>
      <c r="G9" s="147" t="s">
        <v>2</v>
      </c>
      <c r="I9" s="147" t="s">
        <v>3</v>
      </c>
      <c r="J9" s="147" t="s">
        <v>3</v>
      </c>
      <c r="K9" s="147" t="s">
        <v>3</v>
      </c>
      <c r="M9" s="147" t="s">
        <v>127</v>
      </c>
      <c r="N9" s="147" t="s">
        <v>4</v>
      </c>
      <c r="O9" s="147" t="s">
        <v>4</v>
      </c>
      <c r="P9" s="147" t="s">
        <v>4</v>
      </c>
      <c r="Q9" s="147" t="s">
        <v>4</v>
      </c>
    </row>
    <row r="10" spans="3:17" s="6" customFormat="1" ht="44.25" customHeight="1" x14ac:dyDescent="0.25">
      <c r="C10" s="146"/>
      <c r="D10" s="12"/>
      <c r="E10" s="148" t="s">
        <v>6</v>
      </c>
      <c r="F10" s="12"/>
      <c r="G10" s="148" t="s">
        <v>7</v>
      </c>
      <c r="I10" s="148" t="s">
        <v>85</v>
      </c>
      <c r="J10" s="12"/>
      <c r="K10" s="148" t="s">
        <v>86</v>
      </c>
      <c r="M10" s="148" t="s">
        <v>6</v>
      </c>
      <c r="N10" s="12"/>
      <c r="O10" s="148" t="s">
        <v>7</v>
      </c>
      <c r="Q10" s="150" t="s">
        <v>11</v>
      </c>
    </row>
    <row r="11" spans="3:17" s="6" customFormat="1" ht="39.75" customHeight="1" x14ac:dyDescent="0.25">
      <c r="C11" s="146"/>
      <c r="D11" s="11"/>
      <c r="E11" s="149" t="s">
        <v>6</v>
      </c>
      <c r="F11" s="11"/>
      <c r="G11" s="149" t="s">
        <v>7</v>
      </c>
      <c r="I11" s="149"/>
      <c r="J11" s="11"/>
      <c r="K11" s="149"/>
      <c r="M11" s="149" t="s">
        <v>6</v>
      </c>
      <c r="N11" s="11"/>
      <c r="O11" s="149" t="s">
        <v>7</v>
      </c>
      <c r="Q11" s="151" t="s">
        <v>11</v>
      </c>
    </row>
    <row r="12" spans="3:17" ht="9" customHeight="1" x14ac:dyDescent="0.55000000000000004">
      <c r="C12" s="41"/>
      <c r="E12" s="3"/>
      <c r="G12" s="3"/>
      <c r="I12" s="3"/>
      <c r="K12" s="3"/>
      <c r="M12" s="3"/>
      <c r="O12" s="3"/>
      <c r="Q12" s="8"/>
    </row>
    <row r="13" spans="3:17" x14ac:dyDescent="0.55000000000000004">
      <c r="C13" s="2" t="s">
        <v>115</v>
      </c>
      <c r="E13" s="3">
        <f>'سهام پروژه'!G15</f>
        <v>30000000000</v>
      </c>
      <c r="G13" s="3">
        <f>'سهام پروژه'!I15</f>
        <v>30000000000</v>
      </c>
      <c r="I13" s="3">
        <f>'سهام پروژه'!M15</f>
        <v>0</v>
      </c>
      <c r="K13" s="3">
        <f>'سهام پروژه'!Q15</f>
        <v>0</v>
      </c>
      <c r="M13" s="3">
        <f>'سهام پروژه'!W15</f>
        <v>30000000000</v>
      </c>
      <c r="O13" s="3">
        <f>'سهام پروژه'!Y15</f>
        <v>30000000000</v>
      </c>
      <c r="Q13" s="8">
        <f t="shared" ref="Q13:Q17" si="0">O13/$O$18</f>
        <v>0.14481521175753848</v>
      </c>
    </row>
    <row r="14" spans="3:17" x14ac:dyDescent="0.55000000000000004">
      <c r="C14" s="2" t="s">
        <v>101</v>
      </c>
      <c r="E14" s="3">
        <f>سپرده!L15</f>
        <v>3457707447</v>
      </c>
      <c r="G14" s="3">
        <f>E14</f>
        <v>3457707447</v>
      </c>
      <c r="I14" s="3">
        <f>سپرده!N15</f>
        <v>350346980429</v>
      </c>
      <c r="K14" s="3">
        <f>سپرده!P15</f>
        <v>346644130391</v>
      </c>
      <c r="M14" s="3">
        <f>سپرده!R15</f>
        <v>7160557485</v>
      </c>
      <c r="O14" s="3">
        <f>سپرده!R15</f>
        <v>7160557485</v>
      </c>
      <c r="Q14" s="8">
        <f t="shared" si="0"/>
        <v>3.4565254949743406E-2</v>
      </c>
    </row>
    <row r="15" spans="3:17" hidden="1" x14ac:dyDescent="0.55000000000000004">
      <c r="C15" s="136" t="s">
        <v>80</v>
      </c>
      <c r="E15" s="3">
        <f>'اوراق مشارکت'!R17</f>
        <v>0</v>
      </c>
      <c r="G15" s="3">
        <f>'اوراق مشارکت'!T17</f>
        <v>0</v>
      </c>
      <c r="I15" s="3">
        <f>'اوراق مشارکت'!X17</f>
        <v>0</v>
      </c>
      <c r="K15" s="3">
        <f>'اوراق مشارکت'!AB17</f>
        <v>0</v>
      </c>
      <c r="M15" s="3">
        <f>'اوراق مشارکت'!AH17</f>
        <v>0</v>
      </c>
      <c r="O15" s="3">
        <f>'اوراق مشارکت'!AJ17</f>
        <v>0</v>
      </c>
      <c r="Q15" s="8">
        <f t="shared" si="0"/>
        <v>0</v>
      </c>
    </row>
    <row r="16" spans="3:17" x14ac:dyDescent="0.55000000000000004">
      <c r="C16" s="136" t="s">
        <v>83</v>
      </c>
      <c r="E16" s="3">
        <f>'گواهی سپرده'!N16</f>
        <v>170000000000</v>
      </c>
      <c r="G16" s="3">
        <f>'گواهی سپرده'!P16</f>
        <v>170000000000</v>
      </c>
      <c r="I16" s="3">
        <f>'گواهی سپرده'!T16</f>
        <v>170000000000</v>
      </c>
      <c r="K16" s="3">
        <f>'گواهی سپرده'!X16</f>
        <v>170000000000</v>
      </c>
      <c r="M16" s="3">
        <f>'گواهی سپرده'!AB16</f>
        <v>170000000000</v>
      </c>
      <c r="O16" s="3">
        <f>'گواهی سپرده'!AD16</f>
        <v>170000000000</v>
      </c>
      <c r="Q16" s="8">
        <f t="shared" si="0"/>
        <v>0.82061953329271808</v>
      </c>
    </row>
    <row r="17" spans="3:17" hidden="1" x14ac:dyDescent="0.55000000000000004">
      <c r="C17" s="2" t="s">
        <v>79</v>
      </c>
      <c r="E17" s="3">
        <v>0</v>
      </c>
      <c r="G17" s="3">
        <v>0</v>
      </c>
      <c r="I17" s="3">
        <v>0</v>
      </c>
      <c r="K17" s="3">
        <v>0</v>
      </c>
      <c r="M17" s="3">
        <v>0</v>
      </c>
      <c r="O17" s="3">
        <v>0</v>
      </c>
      <c r="Q17" s="8">
        <f t="shared" si="0"/>
        <v>0</v>
      </c>
    </row>
    <row r="18" spans="3:17" ht="21.75" thickBot="1" x14ac:dyDescent="0.6">
      <c r="C18" s="2" t="s">
        <v>77</v>
      </c>
      <c r="D18" s="3">
        <f t="shared" ref="D18" si="1">SUM(D12:D17)</f>
        <v>0</v>
      </c>
      <c r="E18" s="10">
        <f t="shared" ref="E18:P18" si="2">SUM(E12:E17)</f>
        <v>203457707447</v>
      </c>
      <c r="F18" s="3">
        <f t="shared" si="2"/>
        <v>0</v>
      </c>
      <c r="G18" s="10">
        <f>SUM(G12:G17)</f>
        <v>203457707447</v>
      </c>
      <c r="H18" s="3">
        <f t="shared" si="2"/>
        <v>0</v>
      </c>
      <c r="I18" s="10">
        <f t="shared" si="2"/>
        <v>520346980429</v>
      </c>
      <c r="J18" s="3">
        <f t="shared" si="2"/>
        <v>0</v>
      </c>
      <c r="K18" s="10">
        <f t="shared" si="2"/>
        <v>516644130391</v>
      </c>
      <c r="L18" s="3">
        <f t="shared" si="2"/>
        <v>0</v>
      </c>
      <c r="M18" s="10">
        <f t="shared" si="2"/>
        <v>207160557485</v>
      </c>
      <c r="N18" s="3">
        <f t="shared" si="2"/>
        <v>0</v>
      </c>
      <c r="O18" s="10">
        <f>SUM(O12:O17)</f>
        <v>207160557485</v>
      </c>
      <c r="P18" s="3">
        <f t="shared" si="2"/>
        <v>0</v>
      </c>
      <c r="Q18" s="33">
        <f t="shared" ref="Q18" si="3">O18/$O$18</f>
        <v>1</v>
      </c>
    </row>
    <row r="19" spans="3:17" ht="21.75" thickTop="1" x14ac:dyDescent="0.55000000000000004">
      <c r="Q19" s="8"/>
    </row>
    <row r="22" spans="3:17" ht="30" x14ac:dyDescent="0.75">
      <c r="I22" s="55">
        <v>1</v>
      </c>
    </row>
  </sheetData>
  <sortState xmlns:xlrd2="http://schemas.microsoft.com/office/spreadsheetml/2017/richdata2" ref="C12:Q16">
    <sortCondition descending="1" ref="O12:O16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17"/>
  <sheetViews>
    <sheetView rightToLeft="1" view="pageBreakPreview" topLeftCell="A5" zoomScale="60" zoomScaleNormal="50" workbookViewId="0">
      <selection activeCell="Y11" sqref="Y11"/>
    </sheetView>
  </sheetViews>
  <sheetFormatPr defaultRowHeight="33" x14ac:dyDescent="0.8"/>
  <cols>
    <col min="1" max="1" width="2.5703125" style="57" customWidth="1"/>
    <col min="2" max="2" width="1.28515625" style="57" customWidth="1"/>
    <col min="3" max="3" width="46.28515625" style="57" bestFit="1" customWidth="1"/>
    <col min="4" max="4" width="1" style="57" customWidth="1"/>
    <col min="5" max="5" width="9" style="57" bestFit="1" customWidth="1"/>
    <col min="6" max="6" width="3.5703125" style="57" bestFit="1" customWidth="1"/>
    <col min="7" max="7" width="26.140625" style="57" bestFit="1" customWidth="1"/>
    <col min="8" max="8" width="3.5703125" style="57" bestFit="1" customWidth="1"/>
    <col min="9" max="9" width="29" style="57" bestFit="1" customWidth="1"/>
    <col min="10" max="10" width="3.5703125" style="57" bestFit="1" customWidth="1"/>
    <col min="11" max="11" width="9" style="57" bestFit="1" customWidth="1"/>
    <col min="12" max="12" width="3.5703125" style="57" bestFit="1" customWidth="1"/>
    <col min="13" max="13" width="23" style="57" customWidth="1"/>
    <col min="14" max="14" width="3.5703125" style="57" bestFit="1" customWidth="1"/>
    <col min="15" max="15" width="9" style="57" bestFit="1" customWidth="1"/>
    <col min="16" max="16" width="3.42578125" style="57" bestFit="1" customWidth="1"/>
    <col min="17" max="17" width="16.85546875" style="57" bestFit="1" customWidth="1"/>
    <col min="18" max="18" width="3.5703125" style="57" bestFit="1" customWidth="1"/>
    <col min="19" max="19" width="9" style="57" bestFit="1" customWidth="1"/>
    <col min="20" max="20" width="3.5703125" style="57" bestFit="1" customWidth="1"/>
    <col min="21" max="21" width="16.28515625" style="57" bestFit="1" customWidth="1"/>
    <col min="22" max="22" width="3.5703125" style="57" bestFit="1" customWidth="1"/>
    <col min="23" max="23" width="26.140625" style="57" bestFit="1" customWidth="1"/>
    <col min="24" max="24" width="3.5703125" style="57" bestFit="1" customWidth="1"/>
    <col min="25" max="25" width="29" style="57" bestFit="1" customWidth="1"/>
    <col min="26" max="26" width="3.5703125" style="57" bestFit="1" customWidth="1"/>
    <col min="27" max="27" width="20.140625" style="83" customWidth="1"/>
    <col min="28" max="28" width="1" style="57" customWidth="1"/>
    <col min="29" max="29" width="9.140625" style="57" customWidth="1"/>
    <col min="30" max="16384" width="9.140625" style="57"/>
  </cols>
  <sheetData>
    <row r="2" spans="3:27" ht="46.5" x14ac:dyDescent="0.8">
      <c r="C2" s="153" t="s">
        <v>104</v>
      </c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</row>
    <row r="3" spans="3:27" ht="46.5" x14ac:dyDescent="0.8">
      <c r="C3" s="153" t="s">
        <v>0</v>
      </c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</row>
    <row r="4" spans="3:27" ht="46.5" x14ac:dyDescent="0.8">
      <c r="C4" s="153" t="s">
        <v>126</v>
      </c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</row>
    <row r="5" spans="3:27" ht="147" customHeight="1" x14ac:dyDescent="0.8">
      <c r="C5" s="74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</row>
    <row r="6" spans="3:27" ht="39" x14ac:dyDescent="0.8">
      <c r="C6" s="152" t="s">
        <v>114</v>
      </c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</row>
    <row r="8" spans="3:27" s="76" customFormat="1" ht="34.5" customHeight="1" x14ac:dyDescent="0.25">
      <c r="C8" s="160" t="s">
        <v>1</v>
      </c>
      <c r="E8" s="159" t="s">
        <v>124</v>
      </c>
      <c r="F8" s="159" t="s">
        <v>2</v>
      </c>
      <c r="G8" s="159" t="s">
        <v>2</v>
      </c>
      <c r="H8" s="159" t="s">
        <v>2</v>
      </c>
      <c r="I8" s="159" t="s">
        <v>2</v>
      </c>
      <c r="J8" s="154"/>
      <c r="K8" s="159" t="s">
        <v>3</v>
      </c>
      <c r="L8" s="159" t="s">
        <v>3</v>
      </c>
      <c r="M8" s="159" t="s">
        <v>3</v>
      </c>
      <c r="N8" s="159" t="s">
        <v>3</v>
      </c>
      <c r="O8" s="159" t="s">
        <v>3</v>
      </c>
      <c r="P8" s="159" t="s">
        <v>3</v>
      </c>
      <c r="Q8" s="159" t="s">
        <v>3</v>
      </c>
      <c r="R8" s="154"/>
      <c r="S8" s="159" t="s">
        <v>127</v>
      </c>
      <c r="T8" s="159" t="s">
        <v>4</v>
      </c>
      <c r="U8" s="159" t="s">
        <v>4</v>
      </c>
      <c r="V8" s="159" t="s">
        <v>4</v>
      </c>
      <c r="W8" s="159" t="s">
        <v>4</v>
      </c>
      <c r="X8" s="159" t="s">
        <v>4</v>
      </c>
      <c r="Y8" s="159" t="s">
        <v>4</v>
      </c>
      <c r="Z8" s="159" t="s">
        <v>4</v>
      </c>
      <c r="AA8" s="159" t="s">
        <v>4</v>
      </c>
    </row>
    <row r="9" spans="3:27" s="76" customFormat="1" ht="44.25" customHeight="1" x14ac:dyDescent="0.25">
      <c r="C9" s="160" t="s">
        <v>1</v>
      </c>
      <c r="D9" s="154"/>
      <c r="E9" s="157" t="s">
        <v>5</v>
      </c>
      <c r="F9" s="155"/>
      <c r="G9" s="157" t="s">
        <v>6</v>
      </c>
      <c r="H9" s="77"/>
      <c r="I9" s="157" t="s">
        <v>7</v>
      </c>
      <c r="J9" s="154"/>
      <c r="K9" s="157" t="s">
        <v>8</v>
      </c>
      <c r="L9" s="157" t="s">
        <v>8</v>
      </c>
      <c r="M9" s="157" t="s">
        <v>8</v>
      </c>
      <c r="N9" s="77"/>
      <c r="O9" s="157" t="s">
        <v>9</v>
      </c>
      <c r="P9" s="157" t="s">
        <v>9</v>
      </c>
      <c r="Q9" s="157" t="s">
        <v>9</v>
      </c>
      <c r="R9" s="154"/>
      <c r="S9" s="157" t="s">
        <v>5</v>
      </c>
      <c r="T9" s="155"/>
      <c r="U9" s="157" t="s">
        <v>10</v>
      </c>
      <c r="V9" s="155"/>
      <c r="W9" s="157" t="s">
        <v>6</v>
      </c>
      <c r="X9" s="155"/>
      <c r="Y9" s="157" t="s">
        <v>7</v>
      </c>
      <c r="Z9" s="154"/>
      <c r="AA9" s="157" t="s">
        <v>11</v>
      </c>
    </row>
    <row r="10" spans="3:27" s="76" customFormat="1" ht="54" customHeight="1" x14ac:dyDescent="0.25">
      <c r="C10" s="160" t="s">
        <v>1</v>
      </c>
      <c r="D10" s="154"/>
      <c r="E10" s="158" t="s">
        <v>5</v>
      </c>
      <c r="F10" s="156"/>
      <c r="G10" s="158" t="s">
        <v>6</v>
      </c>
      <c r="H10" s="78"/>
      <c r="I10" s="158" t="s">
        <v>7</v>
      </c>
      <c r="J10" s="154"/>
      <c r="K10" s="158" t="s">
        <v>5</v>
      </c>
      <c r="L10" s="78"/>
      <c r="M10" s="158" t="s">
        <v>6</v>
      </c>
      <c r="N10" s="78"/>
      <c r="O10" s="158" t="s">
        <v>5</v>
      </c>
      <c r="P10" s="78"/>
      <c r="Q10" s="158" t="s">
        <v>12</v>
      </c>
      <c r="R10" s="154"/>
      <c r="S10" s="158" t="s">
        <v>5</v>
      </c>
      <c r="T10" s="156"/>
      <c r="U10" s="158" t="s">
        <v>10</v>
      </c>
      <c r="V10" s="156"/>
      <c r="W10" s="158" t="s">
        <v>6</v>
      </c>
      <c r="X10" s="156"/>
      <c r="Y10" s="158" t="s">
        <v>7</v>
      </c>
      <c r="Z10" s="154"/>
      <c r="AA10" s="158" t="s">
        <v>11</v>
      </c>
    </row>
    <row r="11" spans="3:27" x14ac:dyDescent="0.8">
      <c r="C11" s="79" t="s">
        <v>113</v>
      </c>
      <c r="E11" s="80"/>
      <c r="G11" s="80">
        <v>30000000000</v>
      </c>
      <c r="I11" s="80">
        <v>30000000000</v>
      </c>
      <c r="K11" s="80"/>
      <c r="M11" s="80">
        <v>0</v>
      </c>
      <c r="O11" s="80"/>
      <c r="P11" s="57">
        <v>0</v>
      </c>
      <c r="Q11" s="80"/>
      <c r="S11" s="80"/>
      <c r="U11" s="80"/>
      <c r="W11" s="80">
        <f>M11+G11</f>
        <v>30000000000</v>
      </c>
      <c r="Y11" s="80">
        <f>W11</f>
        <v>30000000000</v>
      </c>
      <c r="AA11" s="81">
        <f>Y11/'سرمایه گذاری ها'!O18</f>
        <v>0.14481521175753848</v>
      </c>
    </row>
    <row r="12" spans="3:27" x14ac:dyDescent="0.8">
      <c r="E12" s="80"/>
      <c r="G12" s="80"/>
      <c r="I12" s="80"/>
      <c r="K12" s="80"/>
      <c r="M12" s="80"/>
      <c r="O12" s="80"/>
      <c r="Q12" s="80"/>
      <c r="S12" s="80"/>
      <c r="U12" s="80"/>
      <c r="W12" s="80"/>
      <c r="Y12" s="80"/>
      <c r="AA12" s="81"/>
    </row>
    <row r="13" spans="3:27" x14ac:dyDescent="0.8">
      <c r="E13" s="80"/>
      <c r="G13" s="80"/>
      <c r="I13" s="80"/>
      <c r="K13" s="80"/>
      <c r="M13" s="80"/>
      <c r="O13" s="80"/>
      <c r="Q13" s="80"/>
      <c r="S13" s="80"/>
      <c r="U13" s="80"/>
      <c r="W13" s="80"/>
      <c r="Y13" s="80"/>
      <c r="AA13" s="81"/>
    </row>
    <row r="14" spans="3:27" x14ac:dyDescent="0.8">
      <c r="E14" s="80"/>
      <c r="G14" s="80"/>
      <c r="I14" s="80"/>
      <c r="K14" s="80"/>
      <c r="M14" s="80"/>
      <c r="O14" s="80"/>
      <c r="Q14" s="80"/>
      <c r="S14" s="80"/>
      <c r="U14" s="80"/>
      <c r="W14" s="80"/>
      <c r="Y14" s="80"/>
      <c r="AA14" s="81"/>
    </row>
    <row r="15" spans="3:27" ht="33.75" thickBot="1" x14ac:dyDescent="0.85">
      <c r="C15" s="57" t="s">
        <v>77</v>
      </c>
      <c r="E15" s="82"/>
      <c r="F15" s="80"/>
      <c r="G15" s="82">
        <f>SUM(G11:G13)</f>
        <v>30000000000</v>
      </c>
      <c r="H15" s="82"/>
      <c r="I15" s="82">
        <f>SUM(I11:I13)</f>
        <v>30000000000</v>
      </c>
      <c r="J15" s="82"/>
      <c r="K15" s="82">
        <f>SUM(K11:K13)</f>
        <v>0</v>
      </c>
      <c r="L15" s="82"/>
      <c r="M15" s="82">
        <f>SUM(M11:M13)</f>
        <v>0</v>
      </c>
      <c r="N15" s="82"/>
      <c r="O15" s="82">
        <f>SUM(O11:O13)</f>
        <v>0</v>
      </c>
      <c r="P15" s="82"/>
      <c r="Q15" s="82">
        <f>SUM(Q11:Q13)</f>
        <v>0</v>
      </c>
      <c r="R15" s="82"/>
      <c r="S15" s="82">
        <f>SUM(S11:S13)</f>
        <v>0</v>
      </c>
      <c r="T15" s="82"/>
      <c r="U15" s="82">
        <f>SUM(U11:U13)</f>
        <v>0</v>
      </c>
      <c r="V15" s="82"/>
      <c r="W15" s="82">
        <f>SUM(W11:W13)</f>
        <v>30000000000</v>
      </c>
      <c r="X15" s="82"/>
      <c r="Y15" s="82">
        <f>SUM(Y11:Y13)</f>
        <v>30000000000</v>
      </c>
      <c r="Z15" s="80"/>
      <c r="AA15" s="85">
        <f>SUM(AA11:AA13)</f>
        <v>0.14481521175753848</v>
      </c>
    </row>
    <row r="16" spans="3:27" ht="63.75" customHeight="1" thickTop="1" x14ac:dyDescent="0.8"/>
    <row r="17" spans="15:15" ht="30.75" customHeight="1" x14ac:dyDescent="0.95">
      <c r="O17" s="131">
        <v>2</v>
      </c>
    </row>
  </sheetData>
  <sortState xmlns:xlrd2="http://schemas.microsoft.com/office/spreadsheetml/2017/richdata2" ref="C11:AA13">
    <sortCondition descending="1" ref="Y11:Y13"/>
  </sortState>
  <mergeCells count="30"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17"/>
  <sheetViews>
    <sheetView rightToLeft="1" view="pageBreakPreview" zoomScale="60" zoomScaleNormal="100" workbookViewId="0">
      <selection activeCell="H27" sqref="H27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45" t="s">
        <v>104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</row>
    <row r="3" spans="2:28" ht="30" x14ac:dyDescent="0.6">
      <c r="B3" s="145" t="s">
        <v>0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</row>
    <row r="4" spans="2:28" ht="30" x14ac:dyDescent="0.6">
      <c r="B4" s="145" t="s">
        <v>126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</row>
    <row r="5" spans="2:2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 x14ac:dyDescent="0.55000000000000004">
      <c r="B6" s="14" t="s">
        <v>87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 x14ac:dyDescent="0.6">
      <c r="B8" s="20"/>
      <c r="C8" s="15"/>
      <c r="D8" s="161" t="s">
        <v>124</v>
      </c>
      <c r="E8" s="161" t="s">
        <v>2</v>
      </c>
      <c r="F8" s="161" t="s">
        <v>2</v>
      </c>
      <c r="G8" s="161" t="s">
        <v>2</v>
      </c>
      <c r="H8" s="161" t="s">
        <v>2</v>
      </c>
      <c r="I8" s="161" t="s">
        <v>2</v>
      </c>
      <c r="J8" s="161" t="s">
        <v>2</v>
      </c>
      <c r="K8" s="15"/>
      <c r="L8" s="161" t="s">
        <v>127</v>
      </c>
      <c r="M8" s="161" t="s">
        <v>4</v>
      </c>
      <c r="N8" s="161" t="s">
        <v>4</v>
      </c>
      <c r="O8" s="161" t="s">
        <v>4</v>
      </c>
      <c r="P8" s="161" t="s">
        <v>4</v>
      </c>
      <c r="Q8" s="161" t="s">
        <v>4</v>
      </c>
      <c r="R8" s="161" t="s">
        <v>4</v>
      </c>
      <c r="S8" s="15"/>
    </row>
    <row r="9" spans="2:28" ht="30" x14ac:dyDescent="0.6">
      <c r="B9" s="21" t="s">
        <v>1</v>
      </c>
      <c r="C9" s="15"/>
      <c r="D9" s="18" t="s">
        <v>13</v>
      </c>
      <c r="E9" s="19"/>
      <c r="F9" s="18" t="s">
        <v>14</v>
      </c>
      <c r="G9" s="19"/>
      <c r="H9" s="18" t="s">
        <v>15</v>
      </c>
      <c r="I9" s="19"/>
      <c r="J9" s="18" t="s">
        <v>16</v>
      </c>
      <c r="K9" s="15"/>
      <c r="L9" s="18" t="s">
        <v>13</v>
      </c>
      <c r="M9" s="19"/>
      <c r="N9" s="18" t="s">
        <v>14</v>
      </c>
      <c r="O9" s="19"/>
      <c r="P9" s="18" t="s">
        <v>15</v>
      </c>
      <c r="Q9" s="19"/>
      <c r="R9" s="18" t="s">
        <v>16</v>
      </c>
      <c r="S9" s="15"/>
    </row>
    <row r="10" spans="2:28" x14ac:dyDescent="0.6">
      <c r="D10" s="87">
        <v>0</v>
      </c>
      <c r="E10" s="87"/>
      <c r="F10" s="87">
        <v>0</v>
      </c>
      <c r="G10" s="87"/>
      <c r="H10" s="87">
        <v>0</v>
      </c>
      <c r="I10" s="87"/>
      <c r="J10" s="87">
        <v>0</v>
      </c>
      <c r="K10" s="87"/>
      <c r="L10" s="87">
        <v>0</v>
      </c>
      <c r="M10" s="87"/>
      <c r="N10" s="87">
        <v>0</v>
      </c>
      <c r="O10" s="87"/>
      <c r="P10" s="87">
        <v>0</v>
      </c>
      <c r="Q10" s="87"/>
      <c r="R10" s="87">
        <v>0</v>
      </c>
    </row>
    <row r="11" spans="2:28" ht="26.25" customHeight="1" thickBot="1" x14ac:dyDescent="0.65">
      <c r="B11" s="22" t="s">
        <v>77</v>
      </c>
      <c r="D11" s="86">
        <v>0</v>
      </c>
      <c r="E11" s="87"/>
      <c r="F11" s="86">
        <v>0</v>
      </c>
      <c r="G11" s="87"/>
      <c r="H11" s="86">
        <v>0</v>
      </c>
      <c r="I11" s="87"/>
      <c r="J11" s="86">
        <v>0</v>
      </c>
      <c r="K11" s="87"/>
      <c r="L11" s="86">
        <v>0</v>
      </c>
      <c r="M11" s="87"/>
      <c r="N11" s="86">
        <v>0</v>
      </c>
      <c r="O11" s="87"/>
      <c r="P11" s="86">
        <v>0</v>
      </c>
      <c r="Q11" s="87"/>
      <c r="R11" s="86">
        <v>0</v>
      </c>
    </row>
    <row r="12" spans="2:28" ht="21.75" thickTop="1" x14ac:dyDescent="0.6"/>
    <row r="17" spans="10:10" ht="30" x14ac:dyDescent="0.75">
      <c r="J17" s="55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L24"/>
  <sheetViews>
    <sheetView rightToLeft="1" view="pageBreakPreview" zoomScale="60" zoomScaleNormal="90" workbookViewId="0">
      <selection activeCell="B14" sqref="B14"/>
    </sheetView>
  </sheetViews>
  <sheetFormatPr defaultRowHeight="21" x14ac:dyDescent="0.6"/>
  <cols>
    <col min="1" max="1" width="4.7109375" style="1" customWidth="1"/>
    <col min="2" max="2" width="33.42578125" style="1" bestFit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9.140625" style="1" bestFit="1" customWidth="1"/>
    <col min="23" max="23" width="1" style="1" customWidth="1"/>
    <col min="24" max="24" width="19.140625" style="1" bestFit="1" customWidth="1"/>
    <col min="25" max="25" width="1" style="1" customWidth="1"/>
    <col min="26" max="26" width="9.140625" style="1" bestFit="1" customWidth="1"/>
    <col min="27" max="27" width="1" style="1" customWidth="1"/>
    <col min="28" max="28" width="16.28515625" style="1" bestFit="1" customWidth="1"/>
    <col min="29" max="29" width="1" style="1" customWidth="1"/>
    <col min="30" max="30" width="9.140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18.4257812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164" t="s">
        <v>104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</row>
    <row r="3" spans="2:38" ht="39" x14ac:dyDescent="0.6">
      <c r="B3" s="164" t="s">
        <v>0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</row>
    <row r="4" spans="2:38" ht="39" x14ac:dyDescent="0.6">
      <c r="B4" s="164" t="s">
        <v>126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</row>
    <row r="5" spans="2:38" ht="39" x14ac:dyDescent="0.6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</row>
    <row r="6" spans="2:38" ht="39" x14ac:dyDescent="0.6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</row>
    <row r="7" spans="2:38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8" s="2" customFormat="1" ht="30" x14ac:dyDescent="0.55000000000000004">
      <c r="B8" s="162" t="s">
        <v>90</v>
      </c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8" ht="30" x14ac:dyDescent="0.6">
      <c r="B10" s="145" t="s">
        <v>17</v>
      </c>
      <c r="C10" s="145" t="s">
        <v>17</v>
      </c>
      <c r="D10" s="145" t="s">
        <v>17</v>
      </c>
      <c r="E10" s="145" t="s">
        <v>17</v>
      </c>
      <c r="F10" s="145" t="s">
        <v>17</v>
      </c>
      <c r="G10" s="145" t="s">
        <v>17</v>
      </c>
      <c r="H10" s="145" t="s">
        <v>17</v>
      </c>
      <c r="I10" s="145" t="s">
        <v>17</v>
      </c>
      <c r="J10" s="145" t="s">
        <v>17</v>
      </c>
      <c r="K10" s="145" t="s">
        <v>17</v>
      </c>
      <c r="L10" s="145" t="s">
        <v>17</v>
      </c>
      <c r="M10" s="145" t="s">
        <v>17</v>
      </c>
      <c r="N10" s="145" t="s">
        <v>17</v>
      </c>
      <c r="P10" s="145" t="s">
        <v>124</v>
      </c>
      <c r="Q10" s="145" t="s">
        <v>2</v>
      </c>
      <c r="R10" s="145" t="s">
        <v>2</v>
      </c>
      <c r="S10" s="145" t="s">
        <v>2</v>
      </c>
      <c r="T10" s="145" t="s">
        <v>2</v>
      </c>
      <c r="V10" s="145" t="s">
        <v>3</v>
      </c>
      <c r="W10" s="145" t="s">
        <v>3</v>
      </c>
      <c r="X10" s="145" t="s">
        <v>3</v>
      </c>
      <c r="Y10" s="145" t="s">
        <v>3</v>
      </c>
      <c r="Z10" s="145" t="s">
        <v>3</v>
      </c>
      <c r="AA10" s="145" t="s">
        <v>3</v>
      </c>
      <c r="AB10" s="145" t="s">
        <v>3</v>
      </c>
      <c r="AD10" s="145" t="s">
        <v>127</v>
      </c>
      <c r="AE10" s="145" t="s">
        <v>4</v>
      </c>
      <c r="AF10" s="145" t="s">
        <v>4</v>
      </c>
      <c r="AG10" s="145" t="s">
        <v>4</v>
      </c>
      <c r="AH10" s="145" t="s">
        <v>4</v>
      </c>
      <c r="AI10" s="145" t="s">
        <v>4</v>
      </c>
      <c r="AJ10" s="145" t="s">
        <v>4</v>
      </c>
      <c r="AK10" s="145" t="s">
        <v>4</v>
      </c>
      <c r="AL10" s="145" t="s">
        <v>4</v>
      </c>
    </row>
    <row r="11" spans="2:38" s="16" customFormat="1" ht="45.75" customHeight="1" x14ac:dyDescent="0.6">
      <c r="B11" s="148" t="s">
        <v>18</v>
      </c>
      <c r="C11" s="23"/>
      <c r="D11" s="148" t="s">
        <v>19</v>
      </c>
      <c r="E11" s="23"/>
      <c r="F11" s="148" t="s">
        <v>20</v>
      </c>
      <c r="G11" s="23"/>
      <c r="H11" s="148" t="s">
        <v>21</v>
      </c>
      <c r="I11" s="23"/>
      <c r="J11" s="148" t="s">
        <v>82</v>
      </c>
      <c r="K11" s="23"/>
      <c r="L11" s="148" t="s">
        <v>23</v>
      </c>
      <c r="M11" s="23"/>
      <c r="N11" s="148" t="s">
        <v>16</v>
      </c>
      <c r="P11" s="148" t="s">
        <v>5</v>
      </c>
      <c r="Q11" s="23"/>
      <c r="R11" s="148" t="s">
        <v>6</v>
      </c>
      <c r="S11" s="23"/>
      <c r="T11" s="148" t="s">
        <v>7</v>
      </c>
      <c r="V11" s="148" t="s">
        <v>8</v>
      </c>
      <c r="W11" s="148" t="s">
        <v>8</v>
      </c>
      <c r="X11" s="148" t="s">
        <v>8</v>
      </c>
      <c r="Z11" s="148" t="s">
        <v>9</v>
      </c>
      <c r="AA11" s="148" t="s">
        <v>9</v>
      </c>
      <c r="AB11" s="148" t="s">
        <v>9</v>
      </c>
      <c r="AD11" s="148" t="s">
        <v>5</v>
      </c>
      <c r="AE11" s="23"/>
      <c r="AF11" s="148" t="s">
        <v>24</v>
      </c>
      <c r="AG11" s="23"/>
      <c r="AH11" s="148" t="s">
        <v>6</v>
      </c>
      <c r="AI11" s="23"/>
      <c r="AJ11" s="148" t="s">
        <v>7</v>
      </c>
      <c r="AK11" s="23"/>
      <c r="AL11" s="148" t="s">
        <v>11</v>
      </c>
    </row>
    <row r="12" spans="2:38" s="16" customFormat="1" ht="45.75" customHeight="1" x14ac:dyDescent="0.6">
      <c r="B12" s="149" t="s">
        <v>18</v>
      </c>
      <c r="C12" s="24"/>
      <c r="D12" s="149" t="s">
        <v>19</v>
      </c>
      <c r="E12" s="24"/>
      <c r="F12" s="149" t="s">
        <v>20</v>
      </c>
      <c r="G12" s="24"/>
      <c r="H12" s="149" t="s">
        <v>21</v>
      </c>
      <c r="I12" s="24"/>
      <c r="J12" s="149" t="s">
        <v>22</v>
      </c>
      <c r="K12" s="24"/>
      <c r="L12" s="149" t="s">
        <v>23</v>
      </c>
      <c r="M12" s="24"/>
      <c r="N12" s="149" t="s">
        <v>16</v>
      </c>
      <c r="P12" s="149" t="s">
        <v>5</v>
      </c>
      <c r="Q12" s="24"/>
      <c r="R12" s="149" t="s">
        <v>6</v>
      </c>
      <c r="S12" s="24"/>
      <c r="T12" s="149" t="s">
        <v>7</v>
      </c>
      <c r="V12" s="149" t="s">
        <v>5</v>
      </c>
      <c r="W12" s="24"/>
      <c r="X12" s="149" t="s">
        <v>6</v>
      </c>
      <c r="Z12" s="149" t="s">
        <v>5</v>
      </c>
      <c r="AA12" s="24"/>
      <c r="AB12" s="149" t="s">
        <v>12</v>
      </c>
      <c r="AD12" s="149" t="s">
        <v>5</v>
      </c>
      <c r="AE12" s="24"/>
      <c r="AF12" s="149" t="s">
        <v>24</v>
      </c>
      <c r="AG12" s="24"/>
      <c r="AH12" s="149" t="s">
        <v>6</v>
      </c>
      <c r="AI12" s="24"/>
      <c r="AJ12" s="149" t="s">
        <v>7</v>
      </c>
      <c r="AK12" s="24"/>
      <c r="AL12" s="149" t="s">
        <v>11</v>
      </c>
    </row>
    <row r="13" spans="2:38" ht="21.75" x14ac:dyDescent="0.6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2"/>
      <c r="AL13" s="65"/>
    </row>
    <row r="14" spans="2:38" ht="21.75" x14ac:dyDescent="0.6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2"/>
      <c r="AL14" s="65"/>
    </row>
    <row r="15" spans="2:38" ht="21.75" x14ac:dyDescent="0.6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2"/>
      <c r="AL15" s="65"/>
    </row>
    <row r="16" spans="2:38" ht="21.75" x14ac:dyDescent="0.6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2"/>
      <c r="AL16" s="65"/>
    </row>
    <row r="17" spans="2:38" ht="27" thickBot="1" x14ac:dyDescent="0.65">
      <c r="B17" s="163" t="s">
        <v>77</v>
      </c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2"/>
      <c r="P17" s="70">
        <f>SUM(P13:P15)</f>
        <v>0</v>
      </c>
      <c r="Q17" s="28"/>
      <c r="R17" s="70">
        <f>SUM(R13:R15)</f>
        <v>0</v>
      </c>
      <c r="S17" s="28"/>
      <c r="T17" s="70">
        <f>SUM(T13:T15)</f>
        <v>0</v>
      </c>
      <c r="U17" s="28"/>
      <c r="V17" s="70">
        <f>SUM(V13:V15)</f>
        <v>0</v>
      </c>
      <c r="W17" s="28"/>
      <c r="X17" s="70">
        <f>SUM(X13:X15)</f>
        <v>0</v>
      </c>
      <c r="Y17" s="28"/>
      <c r="Z17" s="70">
        <f>SUM(Z13:Z15)</f>
        <v>0</v>
      </c>
      <c r="AA17" s="28"/>
      <c r="AB17" s="70">
        <f>SUM(AB13:AB15)</f>
        <v>0</v>
      </c>
      <c r="AC17" s="28"/>
      <c r="AD17" s="70">
        <f>SUM(AD13:AD15)</f>
        <v>0</v>
      </c>
      <c r="AE17" s="71"/>
      <c r="AF17" s="70"/>
      <c r="AG17" s="28"/>
      <c r="AH17" s="70">
        <f>SUM(AH13:AH15)</f>
        <v>0</v>
      </c>
      <c r="AI17" s="28"/>
      <c r="AJ17" s="70">
        <f>SUM(AJ13:AJ15)</f>
        <v>0</v>
      </c>
      <c r="AK17" s="28"/>
      <c r="AL17" s="84">
        <f>SUM(AL13:AL15)</f>
        <v>0</v>
      </c>
    </row>
    <row r="18" spans="2:38" ht="21" customHeight="1" thickTop="1" x14ac:dyDescent="0.6"/>
    <row r="24" spans="2:38" ht="33" x14ac:dyDescent="0.8">
      <c r="T24" s="57">
        <v>4</v>
      </c>
    </row>
  </sheetData>
  <sortState xmlns:xlrd2="http://schemas.microsoft.com/office/spreadsheetml/2017/richdata2" ref="B13:AL16">
    <sortCondition descending="1" ref="AJ13:AJ16"/>
  </sortState>
  <mergeCells count="30">
    <mergeCell ref="P10:T10"/>
    <mergeCell ref="V12"/>
    <mergeCell ref="X12"/>
    <mergeCell ref="V11:X11"/>
    <mergeCell ref="L11:L12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B8:R8"/>
    <mergeCell ref="B17:N17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</mergeCells>
  <printOptions horizontalCentered="1" verticalCentered="1"/>
  <pageMargins left="0" right="0" top="0.25" bottom="0" header="0.3" footer="0.3"/>
  <pageSetup paperSize="9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28"/>
  <sheetViews>
    <sheetView rightToLeft="1" view="pageBreakPreview" zoomScale="60" zoomScaleNormal="70" workbookViewId="0">
      <selection activeCell="L16" sqref="L16"/>
    </sheetView>
  </sheetViews>
  <sheetFormatPr defaultRowHeight="21" x14ac:dyDescent="0.6"/>
  <cols>
    <col min="1" max="1" width="2.28515625" style="1" customWidth="1"/>
    <col min="2" max="2" width="62.7109375" style="1" bestFit="1" customWidth="1"/>
    <col min="3" max="3" width="1" style="1" customWidth="1"/>
    <col min="4" max="4" width="19.140625" style="1" bestFit="1" customWidth="1"/>
    <col min="5" max="5" width="1" style="1" customWidth="1"/>
    <col min="6" max="6" width="11.85546875" style="1" bestFit="1" customWidth="1"/>
    <col min="7" max="7" width="1" style="1" customWidth="1"/>
    <col min="8" max="8" width="14.140625" style="1" bestFit="1" customWidth="1"/>
    <col min="9" max="9" width="1" style="1" customWidth="1"/>
    <col min="10" max="10" width="24.7109375" style="1" bestFit="1" customWidth="1"/>
    <col min="11" max="11" width="1" style="1" customWidth="1"/>
    <col min="12" max="12" width="12.7109375" style="1" bestFit="1" customWidth="1"/>
    <col min="13" max="13" width="1" style="1" customWidth="1"/>
    <col min="14" max="14" width="29.85546875" style="1" bestFit="1" customWidth="1"/>
    <col min="15" max="15" width="1" style="1" customWidth="1"/>
    <col min="16" max="16" width="29.85546875" style="1" bestFit="1" customWidth="1"/>
    <col min="17" max="17" width="1" style="1" customWidth="1"/>
    <col min="18" max="18" width="20.42578125" style="1" bestFit="1" customWidth="1"/>
    <col min="19" max="19" width="1" style="1" customWidth="1"/>
    <col min="20" max="20" width="25.5703125" style="1" bestFit="1" customWidth="1"/>
    <col min="21" max="21" width="1" style="1" customWidth="1"/>
    <col min="22" max="22" width="18" style="1" bestFit="1" customWidth="1"/>
    <col min="23" max="23" width="1" style="1" customWidth="1"/>
    <col min="24" max="24" width="25.5703125" style="1" bestFit="1" customWidth="1"/>
    <col min="25" max="25" width="1" style="1" customWidth="1"/>
    <col min="26" max="26" width="20.42578125" style="1" bestFit="1" customWidth="1"/>
    <col min="27" max="27" width="1" style="1" customWidth="1"/>
    <col min="28" max="28" width="29.85546875" style="1" bestFit="1" customWidth="1"/>
    <col min="29" max="29" width="1" style="1" customWidth="1"/>
    <col min="30" max="30" width="29.85546875" style="1" bestFit="1" customWidth="1"/>
    <col min="31" max="31" width="1" style="1" customWidth="1"/>
    <col min="32" max="32" width="1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64" t="s">
        <v>104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</row>
    <row r="3" spans="2:32" ht="39" x14ac:dyDescent="0.6">
      <c r="B3" s="164" t="s">
        <v>0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</row>
    <row r="4" spans="2:32" ht="39" x14ac:dyDescent="0.6">
      <c r="B4" s="164" t="s">
        <v>126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</row>
    <row r="5" spans="2:32" ht="39" x14ac:dyDescent="0.6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</row>
    <row r="6" spans="2:32" ht="39" x14ac:dyDescent="0.6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</row>
    <row r="7" spans="2:32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2" s="2" customFormat="1" ht="30" x14ac:dyDescent="0.55000000000000004">
      <c r="B8" s="14" t="s">
        <v>91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2" s="16" customFormat="1" ht="31.5" customHeight="1" x14ac:dyDescent="0.6">
      <c r="B10" s="147" t="s">
        <v>30</v>
      </c>
      <c r="C10" s="147" t="s">
        <v>30</v>
      </c>
      <c r="D10" s="147" t="s">
        <v>30</v>
      </c>
      <c r="E10" s="147" t="s">
        <v>30</v>
      </c>
      <c r="F10" s="147" t="s">
        <v>30</v>
      </c>
      <c r="G10" s="147" t="s">
        <v>30</v>
      </c>
      <c r="H10" s="147" t="s">
        <v>30</v>
      </c>
      <c r="I10" s="147" t="s">
        <v>30</v>
      </c>
      <c r="J10" s="147" t="s">
        <v>30</v>
      </c>
      <c r="L10" s="147" t="s">
        <v>124</v>
      </c>
      <c r="M10" s="147" t="s">
        <v>2</v>
      </c>
      <c r="N10" s="147" t="s">
        <v>2</v>
      </c>
      <c r="O10" s="147" t="s">
        <v>2</v>
      </c>
      <c r="P10" s="147" t="s">
        <v>2</v>
      </c>
      <c r="R10" s="147" t="s">
        <v>3</v>
      </c>
      <c r="S10" s="147" t="s">
        <v>3</v>
      </c>
      <c r="T10" s="147" t="s">
        <v>3</v>
      </c>
      <c r="U10" s="147" t="s">
        <v>3</v>
      </c>
      <c r="V10" s="147" t="s">
        <v>3</v>
      </c>
      <c r="W10" s="147" t="s">
        <v>3</v>
      </c>
      <c r="X10" s="147" t="s">
        <v>3</v>
      </c>
      <c r="Z10" s="147" t="s">
        <v>127</v>
      </c>
      <c r="AA10" s="147" t="s">
        <v>4</v>
      </c>
      <c r="AB10" s="147" t="s">
        <v>4</v>
      </c>
      <c r="AC10" s="147" t="s">
        <v>4</v>
      </c>
      <c r="AD10" s="147" t="s">
        <v>4</v>
      </c>
      <c r="AE10" s="147" t="s">
        <v>4</v>
      </c>
      <c r="AF10" s="147" t="s">
        <v>4</v>
      </c>
    </row>
    <row r="11" spans="2:32" s="16" customFormat="1" ht="39.75" customHeight="1" x14ac:dyDescent="0.6">
      <c r="B11" s="148" t="s">
        <v>31</v>
      </c>
      <c r="C11" s="23"/>
      <c r="D11" s="148" t="s">
        <v>82</v>
      </c>
      <c r="E11" s="23"/>
      <c r="F11" s="148" t="s">
        <v>23</v>
      </c>
      <c r="G11" s="23"/>
      <c r="H11" s="148" t="s">
        <v>32</v>
      </c>
      <c r="I11" s="23"/>
      <c r="J11" s="148" t="s">
        <v>20</v>
      </c>
      <c r="L11" s="148" t="s">
        <v>5</v>
      </c>
      <c r="M11" s="23"/>
      <c r="N11" s="148" t="s">
        <v>6</v>
      </c>
      <c r="O11" s="23"/>
      <c r="P11" s="148" t="s">
        <v>7</v>
      </c>
      <c r="R11" s="148" t="s">
        <v>8</v>
      </c>
      <c r="S11" s="148" t="s">
        <v>8</v>
      </c>
      <c r="T11" s="148" t="s">
        <v>8</v>
      </c>
      <c r="U11" s="23"/>
      <c r="V11" s="148" t="s">
        <v>9</v>
      </c>
      <c r="W11" s="148" t="s">
        <v>9</v>
      </c>
      <c r="X11" s="148" t="s">
        <v>9</v>
      </c>
      <c r="Z11" s="148" t="s">
        <v>5</v>
      </c>
      <c r="AA11" s="23"/>
      <c r="AB11" s="148" t="s">
        <v>6</v>
      </c>
      <c r="AC11" s="23"/>
      <c r="AD11" s="148" t="s">
        <v>7</v>
      </c>
      <c r="AE11" s="23"/>
      <c r="AF11" s="148" t="s">
        <v>33</v>
      </c>
    </row>
    <row r="12" spans="2:32" s="16" customFormat="1" ht="54.75" customHeight="1" x14ac:dyDescent="0.6">
      <c r="B12" s="149" t="s">
        <v>31</v>
      </c>
      <c r="C12" s="24"/>
      <c r="D12" s="149" t="s">
        <v>22</v>
      </c>
      <c r="E12" s="24"/>
      <c r="F12" s="149" t="s">
        <v>23</v>
      </c>
      <c r="G12" s="24"/>
      <c r="H12" s="149" t="s">
        <v>32</v>
      </c>
      <c r="I12" s="24"/>
      <c r="J12" s="149" t="s">
        <v>20</v>
      </c>
      <c r="L12" s="149" t="s">
        <v>5</v>
      </c>
      <c r="M12" s="24"/>
      <c r="N12" s="149" t="s">
        <v>6</v>
      </c>
      <c r="O12" s="24"/>
      <c r="P12" s="149" t="s">
        <v>7</v>
      </c>
      <c r="R12" s="149" t="s">
        <v>5</v>
      </c>
      <c r="S12" s="24"/>
      <c r="T12" s="149" t="s">
        <v>6</v>
      </c>
      <c r="U12" s="24"/>
      <c r="V12" s="149" t="s">
        <v>5</v>
      </c>
      <c r="W12" s="24"/>
      <c r="X12" s="149" t="s">
        <v>12</v>
      </c>
      <c r="Z12" s="149" t="s">
        <v>5</v>
      </c>
      <c r="AA12" s="24"/>
      <c r="AB12" s="149" t="s">
        <v>6</v>
      </c>
      <c r="AC12" s="24"/>
      <c r="AD12" s="149" t="s">
        <v>7</v>
      </c>
      <c r="AE12" s="24"/>
      <c r="AF12" s="149" t="s">
        <v>33</v>
      </c>
    </row>
    <row r="13" spans="2:32" s="16" customFormat="1" ht="30" x14ac:dyDescent="0.65">
      <c r="B13" s="190" t="s">
        <v>128</v>
      </c>
      <c r="C13" s="189"/>
      <c r="D13" s="138" t="s">
        <v>129</v>
      </c>
      <c r="E13" s="138"/>
      <c r="F13" s="138">
        <v>18</v>
      </c>
      <c r="G13" s="138"/>
      <c r="H13" s="138">
        <v>8</v>
      </c>
      <c r="I13" s="138"/>
      <c r="J13" s="138" t="s">
        <v>106</v>
      </c>
      <c r="K13" s="138"/>
      <c r="L13" s="138">
        <v>0</v>
      </c>
      <c r="M13" s="138"/>
      <c r="N13" s="138">
        <v>0</v>
      </c>
      <c r="O13" s="138"/>
      <c r="P13" s="138">
        <v>0</v>
      </c>
      <c r="Q13" s="138"/>
      <c r="R13" s="191">
        <v>1700000</v>
      </c>
      <c r="S13" s="138"/>
      <c r="T13" s="191">
        <v>170000000000</v>
      </c>
      <c r="U13" s="138"/>
      <c r="V13" s="138">
        <v>0</v>
      </c>
      <c r="W13" s="138"/>
      <c r="X13" s="138">
        <v>0</v>
      </c>
      <c r="Y13" s="138"/>
      <c r="Z13" s="191">
        <v>1700000</v>
      </c>
      <c r="AA13" s="191"/>
      <c r="AB13" s="191">
        <v>170000000000</v>
      </c>
      <c r="AC13" s="191"/>
      <c r="AD13" s="191">
        <v>170000000000</v>
      </c>
      <c r="AE13" s="189"/>
      <c r="AF13" s="89">
        <f>AD13/'سرمایه گذاری ها'!$O$18</f>
        <v>0.82061953329271808</v>
      </c>
    </row>
    <row r="14" spans="2:32" s="16" customFormat="1" ht="60" customHeight="1" x14ac:dyDescent="0.65">
      <c r="B14" s="190" t="s">
        <v>116</v>
      </c>
      <c r="C14" s="27"/>
      <c r="D14" s="138" t="s">
        <v>117</v>
      </c>
      <c r="E14" s="138"/>
      <c r="F14" s="138">
        <v>18</v>
      </c>
      <c r="G14" s="138"/>
      <c r="H14" s="138">
        <v>8</v>
      </c>
      <c r="I14" s="138"/>
      <c r="J14" s="138" t="s">
        <v>106</v>
      </c>
      <c r="K14" s="138"/>
      <c r="L14" s="138">
        <v>340000</v>
      </c>
      <c r="M14" s="138"/>
      <c r="N14" s="191">
        <v>170000000000</v>
      </c>
      <c r="O14" s="138"/>
      <c r="P14" s="191">
        <v>170000000000</v>
      </c>
      <c r="Q14" s="138"/>
      <c r="R14" s="138">
        <v>0</v>
      </c>
      <c r="S14" s="138"/>
      <c r="T14" s="138">
        <v>0</v>
      </c>
      <c r="U14" s="138"/>
      <c r="V14" s="191">
        <v>340000</v>
      </c>
      <c r="W14" s="191"/>
      <c r="X14" s="191">
        <v>170000000000</v>
      </c>
      <c r="Y14" s="138"/>
      <c r="Z14" s="138">
        <v>0</v>
      </c>
      <c r="AA14" s="138"/>
      <c r="AB14" s="138">
        <v>0</v>
      </c>
      <c r="AC14" s="138"/>
      <c r="AD14" s="138">
        <v>0</v>
      </c>
      <c r="AE14" s="27"/>
      <c r="AF14" s="89">
        <f>AD14/'سرمایه گذاری ها'!$O$18</f>
        <v>0</v>
      </c>
    </row>
    <row r="15" spans="2:32" s="16" customFormat="1" ht="32.25" customHeight="1" x14ac:dyDescent="0.65"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27"/>
      <c r="AF15" s="89"/>
    </row>
    <row r="16" spans="2:32" ht="27" thickBot="1" x14ac:dyDescent="0.7">
      <c r="B16" s="165" t="s">
        <v>77</v>
      </c>
      <c r="C16" s="165"/>
      <c r="D16" s="165"/>
      <c r="E16" s="165"/>
      <c r="F16" s="165"/>
      <c r="G16" s="165"/>
      <c r="H16" s="165"/>
      <c r="I16" s="165"/>
      <c r="J16" s="165"/>
      <c r="K16" s="27"/>
      <c r="L16" s="90">
        <f>SUM(L13:L14)</f>
        <v>340000</v>
      </c>
      <c r="M16" s="27"/>
      <c r="N16" s="90">
        <f>SUM(N13:N14)</f>
        <v>170000000000</v>
      </c>
      <c r="O16" s="27"/>
      <c r="P16" s="90">
        <f>SUM(P13:P14)</f>
        <v>170000000000</v>
      </c>
      <c r="Q16" s="27"/>
      <c r="R16" s="90">
        <f>SUM(R13:R14)</f>
        <v>1700000</v>
      </c>
      <c r="S16" s="27"/>
      <c r="T16" s="90">
        <f>SUM(T13:T14)</f>
        <v>170000000000</v>
      </c>
      <c r="U16" s="27"/>
      <c r="V16" s="90">
        <f>SUM(V13:V14)</f>
        <v>340000</v>
      </c>
      <c r="W16" s="27"/>
      <c r="X16" s="90">
        <f>SUM(X13:X14)</f>
        <v>170000000000</v>
      </c>
      <c r="Y16" s="27"/>
      <c r="Z16" s="90">
        <f>SUM(Z13:Z14)</f>
        <v>1700000</v>
      </c>
      <c r="AA16" s="27"/>
      <c r="AB16" s="90">
        <f>SUM(AB13:AB14)</f>
        <v>170000000000</v>
      </c>
      <c r="AC16" s="27"/>
      <c r="AD16" s="90">
        <f>SUM(AD13:AD14)</f>
        <v>170000000000</v>
      </c>
      <c r="AE16" s="27"/>
      <c r="AF16" s="91">
        <f>SUM(AF13:AF14)</f>
        <v>0.82061953329271808</v>
      </c>
    </row>
    <row r="17" spans="16:16" ht="21.75" thickTop="1" x14ac:dyDescent="0.6"/>
    <row r="28" spans="16:16" ht="33" x14ac:dyDescent="0.8">
      <c r="P28" s="57">
        <v>5</v>
      </c>
    </row>
  </sheetData>
  <sortState xmlns:xlrd2="http://schemas.microsoft.com/office/spreadsheetml/2017/richdata2" ref="B14:AF15">
    <sortCondition descending="1" ref="AD14:AD15"/>
  </sortState>
  <mergeCells count="26"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6:J16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7" right="0.7" top="0.75" bottom="0.75" header="0.3" footer="0.3"/>
  <pageSetup paperSize="9" scale="3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17"/>
  <sheetViews>
    <sheetView rightToLeft="1" view="pageBreakPreview" topLeftCell="A3" zoomScaleNormal="80" zoomScaleSheetLayoutView="100" workbookViewId="0">
      <selection activeCell="B11" sqref="B11:R13"/>
    </sheetView>
  </sheetViews>
  <sheetFormatPr defaultRowHeight="21.75" customHeight="1" x14ac:dyDescent="0.55000000000000004"/>
  <cols>
    <col min="1" max="1" width="4.5703125" style="2" customWidth="1"/>
    <col min="2" max="2" width="27.28515625" style="2" customWidth="1"/>
    <col min="3" max="3" width="1" style="2" customWidth="1"/>
    <col min="4" max="4" width="17.28515625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6.85546875" style="2" bestFit="1" customWidth="1"/>
    <col min="11" max="11" width="1.140625" style="2" customWidth="1"/>
    <col min="12" max="12" width="17.7109375" style="2" bestFit="1" customWidth="1"/>
    <col min="13" max="13" width="1.140625" style="2" customWidth="1"/>
    <col min="14" max="14" width="17.5703125" style="2" bestFit="1" customWidth="1"/>
    <col min="15" max="15" width="1.140625" style="2" customWidth="1"/>
    <col min="16" max="16" width="17.5703125" style="2" bestFit="1" customWidth="1"/>
    <col min="17" max="17" width="1.140625" style="2" customWidth="1"/>
    <col min="18" max="18" width="15.42578125" style="2" bestFit="1" customWidth="1"/>
    <col min="19" max="19" width="1.140625" style="2" customWidth="1"/>
    <col min="20" max="20" width="9.14062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29.25" customHeight="1" x14ac:dyDescent="0.55000000000000004">
      <c r="B2" s="145" t="s">
        <v>104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</row>
    <row r="3" spans="2:28" ht="29.25" customHeight="1" x14ac:dyDescent="0.55000000000000004">
      <c r="B3" s="145" t="s">
        <v>0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</row>
    <row r="4" spans="2:28" ht="29.25" customHeight="1" x14ac:dyDescent="0.55000000000000004">
      <c r="B4" s="145" t="s">
        <v>126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</row>
    <row r="5" spans="2:28" ht="21.75" customHeight="1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24.75" customHeight="1" x14ac:dyDescent="0.55000000000000004">
      <c r="B6" s="14" t="s">
        <v>88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ht="31.5" customHeight="1" x14ac:dyDescent="0.55000000000000004">
      <c r="B8" s="146" t="s">
        <v>34</v>
      </c>
      <c r="D8" s="147" t="s">
        <v>35</v>
      </c>
      <c r="E8" s="147" t="s">
        <v>35</v>
      </c>
      <c r="F8" s="147" t="s">
        <v>35</v>
      </c>
      <c r="G8" s="147" t="s">
        <v>35</v>
      </c>
      <c r="H8" s="147" t="s">
        <v>35</v>
      </c>
      <c r="I8" s="147" t="s">
        <v>35</v>
      </c>
      <c r="J8" s="147" t="s">
        <v>35</v>
      </c>
      <c r="L8" s="147" t="s">
        <v>124</v>
      </c>
      <c r="N8" s="147" t="s">
        <v>3</v>
      </c>
      <c r="O8" s="147" t="s">
        <v>3</v>
      </c>
      <c r="P8" s="147" t="s">
        <v>3</v>
      </c>
      <c r="R8" s="147" t="s">
        <v>127</v>
      </c>
      <c r="S8" s="147" t="s">
        <v>4</v>
      </c>
      <c r="T8" s="147" t="s">
        <v>4</v>
      </c>
    </row>
    <row r="9" spans="2:28" s="4" customFormat="1" ht="63.75" customHeight="1" x14ac:dyDescent="0.55000000000000004">
      <c r="B9" s="168" t="s">
        <v>34</v>
      </c>
      <c r="D9" s="166" t="s">
        <v>36</v>
      </c>
      <c r="E9" s="38"/>
      <c r="F9" s="166" t="s">
        <v>37</v>
      </c>
      <c r="G9" s="38"/>
      <c r="H9" s="166" t="s">
        <v>38</v>
      </c>
      <c r="I9" s="38"/>
      <c r="J9" s="166" t="s">
        <v>23</v>
      </c>
      <c r="L9" s="166" t="s">
        <v>39</v>
      </c>
      <c r="N9" s="166" t="s">
        <v>40</v>
      </c>
      <c r="O9" s="38"/>
      <c r="P9" s="166" t="s">
        <v>41</v>
      </c>
      <c r="R9" s="166" t="s">
        <v>39</v>
      </c>
      <c r="S9" s="38"/>
      <c r="T9" s="167" t="s">
        <v>33</v>
      </c>
    </row>
    <row r="10" spans="2:28" s="4" customFormat="1" ht="9.75" customHeight="1" x14ac:dyDescent="0.75">
      <c r="B10" s="137"/>
      <c r="D10" s="138"/>
      <c r="E10" s="139"/>
      <c r="F10" s="138"/>
      <c r="G10" s="139"/>
      <c r="H10" s="138"/>
      <c r="I10" s="139"/>
      <c r="J10" s="138"/>
      <c r="L10" s="138"/>
      <c r="N10" s="138"/>
      <c r="O10" s="139"/>
      <c r="P10" s="138"/>
      <c r="R10" s="138"/>
      <c r="S10" s="139"/>
      <c r="T10" s="140"/>
    </row>
    <row r="11" spans="2:28" s="4" customFormat="1" ht="21" x14ac:dyDescent="0.55000000000000004">
      <c r="B11" s="5" t="s">
        <v>107</v>
      </c>
      <c r="C11" s="5"/>
      <c r="D11" s="30" t="s">
        <v>109</v>
      </c>
      <c r="E11" s="5"/>
      <c r="F11" s="5" t="s">
        <v>42</v>
      </c>
      <c r="G11" s="5"/>
      <c r="H11" s="5" t="s">
        <v>108</v>
      </c>
      <c r="I11" s="5"/>
      <c r="J11" s="31">
        <v>0</v>
      </c>
      <c r="K11" s="5"/>
      <c r="L11" s="31">
        <v>15225501</v>
      </c>
      <c r="M11" s="5"/>
      <c r="N11" s="31">
        <v>176642949338</v>
      </c>
      <c r="O11" s="5"/>
      <c r="P11" s="31">
        <v>170000250000</v>
      </c>
      <c r="Q11" s="5"/>
      <c r="R11" s="31">
        <v>6657924839</v>
      </c>
      <c r="S11" s="5"/>
      <c r="T11" s="34">
        <f>R11/'سرمایه گذاری ها'!$O$18</f>
        <v>3.2138959847518675E-2</v>
      </c>
    </row>
    <row r="12" spans="2:28" s="4" customFormat="1" ht="21" x14ac:dyDescent="0.55000000000000004">
      <c r="B12" s="5" t="s">
        <v>118</v>
      </c>
      <c r="C12" s="5"/>
      <c r="D12" s="30" t="s">
        <v>119</v>
      </c>
      <c r="E12" s="5"/>
      <c r="F12" s="5" t="s">
        <v>120</v>
      </c>
      <c r="G12" s="5"/>
      <c r="H12" s="5" t="s">
        <v>121</v>
      </c>
      <c r="I12" s="5"/>
      <c r="J12" s="31">
        <v>0</v>
      </c>
      <c r="K12" s="5"/>
      <c r="L12" s="31">
        <v>2864547699</v>
      </c>
      <c r="M12" s="5"/>
      <c r="N12" s="31">
        <v>173126246844</v>
      </c>
      <c r="O12" s="5"/>
      <c r="P12" s="31">
        <v>175488180844</v>
      </c>
      <c r="Q12" s="5"/>
      <c r="R12" s="31">
        <v>502613699</v>
      </c>
      <c r="S12" s="5"/>
      <c r="T12" s="34">
        <f>R12/'سرمایه گذاری ها'!$O$18</f>
        <v>2.426203641764157E-3</v>
      </c>
    </row>
    <row r="13" spans="2:28" s="4" customFormat="1" ht="21" x14ac:dyDescent="0.55000000000000004">
      <c r="B13" s="5" t="s">
        <v>118</v>
      </c>
      <c r="C13" s="5"/>
      <c r="D13" s="30" t="s">
        <v>122</v>
      </c>
      <c r="E13" s="5"/>
      <c r="F13" s="5" t="s">
        <v>42</v>
      </c>
      <c r="G13" s="5"/>
      <c r="H13" s="5" t="s">
        <v>123</v>
      </c>
      <c r="I13" s="5"/>
      <c r="J13" s="31">
        <v>0</v>
      </c>
      <c r="K13" s="5"/>
      <c r="L13" s="31">
        <v>577934247</v>
      </c>
      <c r="M13" s="141"/>
      <c r="N13" s="31">
        <v>577784247</v>
      </c>
      <c r="O13" s="5"/>
      <c r="P13" s="31">
        <v>1155699547</v>
      </c>
      <c r="Q13" s="5"/>
      <c r="R13" s="31">
        <v>18947</v>
      </c>
      <c r="S13" s="5"/>
      <c r="T13" s="34">
        <f>R13/'سرمایه گذاری ها'!$O$18</f>
        <v>9.146046057233606E-8</v>
      </c>
    </row>
    <row r="14" spans="2:28" s="4" customFormat="1" ht="13.5" customHeight="1" x14ac:dyDescent="0.55000000000000004">
      <c r="B14" s="5"/>
      <c r="C14" s="5"/>
      <c r="D14" s="30"/>
      <c r="E14" s="5"/>
      <c r="F14" s="5"/>
      <c r="G14" s="5"/>
      <c r="H14" s="5"/>
      <c r="I14" s="5"/>
      <c r="J14" s="31"/>
      <c r="K14" s="5"/>
      <c r="L14" s="31"/>
      <c r="M14" s="141"/>
      <c r="N14" s="31"/>
      <c r="O14" s="141"/>
      <c r="P14" s="31"/>
      <c r="Q14" s="141"/>
      <c r="R14" s="31"/>
      <c r="S14" s="5"/>
      <c r="T14" s="34"/>
    </row>
    <row r="15" spans="2:28" ht="21.75" customHeight="1" thickBot="1" x14ac:dyDescent="0.6">
      <c r="B15" s="67" t="s">
        <v>77</v>
      </c>
      <c r="C15" s="67"/>
      <c r="D15" s="67"/>
      <c r="E15" s="67"/>
      <c r="F15" s="67"/>
      <c r="G15" s="67"/>
      <c r="H15" s="67"/>
      <c r="I15" s="67"/>
      <c r="J15" s="67"/>
      <c r="L15" s="10">
        <f>SUM(L11:L13)</f>
        <v>3457707447</v>
      </c>
      <c r="M15" s="142"/>
      <c r="N15" s="10">
        <f>SUM(N11:N13)</f>
        <v>350346980429</v>
      </c>
      <c r="O15" s="142"/>
      <c r="P15" s="10">
        <f>SUM(P11:P13)</f>
        <v>346644130391</v>
      </c>
      <c r="Q15" s="142"/>
      <c r="R15" s="10">
        <f>SUM(R11:R13)</f>
        <v>7160557485</v>
      </c>
      <c r="T15" s="33">
        <f>SUM(T11:T13)</f>
        <v>3.4565254949743406E-2</v>
      </c>
    </row>
    <row r="16" spans="2:28" ht="21.75" customHeight="1" thickTop="1" x14ac:dyDescent="0.55000000000000004">
      <c r="M16" s="136"/>
      <c r="O16" s="136"/>
      <c r="Q16" s="136"/>
    </row>
    <row r="17" spans="10:10" ht="35.25" customHeight="1" x14ac:dyDescent="0.8">
      <c r="J17" s="57">
        <v>6</v>
      </c>
    </row>
  </sheetData>
  <sortState xmlns:xlrd2="http://schemas.microsoft.com/office/spreadsheetml/2017/richdata2" ref="B12:T13">
    <sortCondition descending="1" ref="R12:R13"/>
  </sortState>
  <mergeCells count="17">
    <mergeCell ref="D8:J8"/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  <mergeCell ref="D9"/>
    <mergeCell ref="F9"/>
    <mergeCell ref="H9"/>
    <mergeCell ref="J9"/>
  </mergeCells>
  <printOptions horizontalCentered="1" verticalCentered="1"/>
  <pageMargins left="0.7" right="0.7" top="0.75" bottom="0.75" header="0.3" footer="0.3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19"/>
  <sheetViews>
    <sheetView rightToLeft="1" view="pageBreakPreview" topLeftCell="A7" zoomScale="60" zoomScaleNormal="55" workbookViewId="0">
      <selection activeCell="P45" sqref="P45"/>
    </sheetView>
  </sheetViews>
  <sheetFormatPr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7.140625" style="1" bestFit="1" customWidth="1"/>
    <col min="11" max="11" width="1" style="1" customWidth="1"/>
    <col min="12" max="12" width="27" style="1" customWidth="1"/>
    <col min="13" max="13" width="1" style="1" customWidth="1"/>
    <col min="14" max="14" width="22.85546875" style="1" customWidth="1"/>
    <col min="15" max="15" width="1" style="1" customWidth="1"/>
    <col min="16" max="16" width="9.140625" style="1" customWidth="1"/>
    <col min="17" max="16384" width="9.140625" style="1"/>
  </cols>
  <sheetData>
    <row r="2" spans="2:28" ht="35.25" x14ac:dyDescent="0.6">
      <c r="B2" s="169" t="s">
        <v>104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</row>
    <row r="3" spans="2:28" ht="35.25" x14ac:dyDescent="0.6">
      <c r="B3" s="169" t="s">
        <v>0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2:28" ht="35.25" x14ac:dyDescent="0.6">
      <c r="B4" s="169" t="s">
        <v>126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</row>
    <row r="5" spans="2:28" ht="138.75" customHeight="1" x14ac:dyDescent="0.6"/>
    <row r="6" spans="2:28" s="2" customFormat="1" ht="30" x14ac:dyDescent="0.55000000000000004">
      <c r="B6" s="14" t="s">
        <v>89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69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6">
      <c r="B8" s="171" t="s">
        <v>81</v>
      </c>
      <c r="D8" s="145" t="s">
        <v>127</v>
      </c>
      <c r="E8" s="145" t="s">
        <v>4</v>
      </c>
      <c r="F8" s="145" t="s">
        <v>4</v>
      </c>
      <c r="G8" s="145" t="s">
        <v>4</v>
      </c>
      <c r="H8" s="145" t="s">
        <v>4</v>
      </c>
      <c r="I8" s="145" t="s">
        <v>4</v>
      </c>
      <c r="J8" s="145" t="s">
        <v>4</v>
      </c>
      <c r="K8" s="145" t="s">
        <v>4</v>
      </c>
      <c r="L8" s="145" t="s">
        <v>4</v>
      </c>
      <c r="M8" s="145" t="s">
        <v>4</v>
      </c>
      <c r="N8" s="145" t="s">
        <v>4</v>
      </c>
    </row>
    <row r="9" spans="2:28" ht="30" x14ac:dyDescent="0.6">
      <c r="B9" s="171" t="s">
        <v>1</v>
      </c>
      <c r="D9" s="170" t="s">
        <v>5</v>
      </c>
      <c r="E9" s="25"/>
      <c r="F9" s="170" t="s">
        <v>25</v>
      </c>
      <c r="G9" s="25"/>
      <c r="H9" s="170" t="s">
        <v>26</v>
      </c>
      <c r="I9" s="25"/>
      <c r="J9" s="170" t="s">
        <v>27</v>
      </c>
      <c r="K9" s="25"/>
      <c r="L9" s="166" t="s">
        <v>28</v>
      </c>
      <c r="M9" s="25"/>
      <c r="N9" s="170" t="s">
        <v>29</v>
      </c>
    </row>
    <row r="10" spans="2:28" ht="30" x14ac:dyDescent="0.75">
      <c r="B10" s="111"/>
      <c r="D10" s="133"/>
      <c r="E10" s="134"/>
      <c r="F10" s="133"/>
      <c r="G10" s="134"/>
      <c r="H10" s="133"/>
      <c r="J10" s="112"/>
      <c r="L10" s="132"/>
      <c r="N10" s="13"/>
    </row>
    <row r="11" spans="2:28" ht="30" x14ac:dyDescent="0.75">
      <c r="B11" s="111"/>
      <c r="D11" s="133"/>
      <c r="E11" s="134"/>
      <c r="F11" s="133"/>
      <c r="G11" s="134"/>
      <c r="H11" s="133"/>
      <c r="J11" s="112"/>
      <c r="L11" s="132"/>
      <c r="N11" s="13"/>
    </row>
    <row r="12" spans="2:28" ht="30.75" x14ac:dyDescent="0.6">
      <c r="B12" s="104"/>
      <c r="D12" s="105"/>
      <c r="E12" s="93"/>
      <c r="F12" s="105"/>
      <c r="G12" s="93"/>
      <c r="H12" s="106"/>
      <c r="J12" s="104"/>
      <c r="L12" s="105"/>
      <c r="N12" s="104"/>
    </row>
    <row r="13" spans="2:28" ht="31.5" thickBot="1" x14ac:dyDescent="0.9">
      <c r="B13" s="92" t="s">
        <v>77</v>
      </c>
      <c r="D13" s="113"/>
      <c r="E13" s="114"/>
      <c r="F13" s="113">
        <f>SUM(F10:F12)</f>
        <v>0</v>
      </c>
      <c r="G13" s="114"/>
      <c r="H13" s="113">
        <f>SUM(H10:H12)</f>
        <v>0</v>
      </c>
      <c r="I13" s="115"/>
      <c r="J13" s="116">
        <f>SUM(J10:J11)</f>
        <v>0</v>
      </c>
      <c r="K13" s="115"/>
      <c r="L13" s="113">
        <f>SUM(L10:L12)</f>
        <v>0</v>
      </c>
      <c r="M13" s="115"/>
      <c r="N13" s="117"/>
    </row>
    <row r="14" spans="2:28" ht="21.75" thickTop="1" x14ac:dyDescent="0.6"/>
    <row r="19" spans="8:8" ht="30" x14ac:dyDescent="0.6">
      <c r="H19" s="115">
        <v>7</v>
      </c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rintOptions horizontalCentered="1" verticalCentered="1"/>
  <pageMargins left="0.7" right="0.7" top="0.5" bottom="0" header="0.3" footer="0.3"/>
  <pageSetup paperSize="9" scale="7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18"/>
  <sheetViews>
    <sheetView rightToLeft="1" tabSelected="1" view="pageBreakPreview" zoomScaleNormal="100" zoomScaleSheetLayoutView="100" workbookViewId="0">
      <selection activeCell="H9" sqref="H9"/>
    </sheetView>
  </sheetViews>
  <sheetFormatPr defaultRowHeight="21" x14ac:dyDescent="0.55000000000000004"/>
  <cols>
    <col min="1" max="1" width="2.5703125" style="2" customWidth="1"/>
    <col min="2" max="2" width="47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1.5703125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145" t="s">
        <v>104</v>
      </c>
      <c r="C2" s="145"/>
      <c r="D2" s="145"/>
      <c r="E2" s="145"/>
      <c r="F2" s="145"/>
      <c r="G2" s="145"/>
      <c r="H2" s="145"/>
    </row>
    <row r="3" spans="2:28" ht="30" x14ac:dyDescent="0.55000000000000004">
      <c r="B3" s="145" t="s">
        <v>43</v>
      </c>
      <c r="C3" s="145"/>
      <c r="D3" s="145"/>
      <c r="E3" s="145"/>
      <c r="F3" s="145"/>
      <c r="G3" s="145"/>
      <c r="H3" s="145"/>
    </row>
    <row r="4" spans="2:28" ht="30" x14ac:dyDescent="0.55000000000000004">
      <c r="B4" s="145" t="s">
        <v>126</v>
      </c>
      <c r="C4" s="145"/>
      <c r="D4" s="145"/>
      <c r="E4" s="145"/>
      <c r="F4" s="145"/>
      <c r="G4" s="145"/>
      <c r="H4" s="145"/>
    </row>
    <row r="5" spans="2:28" ht="64.5" customHeight="1" x14ac:dyDescent="0.55000000000000004"/>
    <row r="6" spans="2:28" ht="30" x14ac:dyDescent="0.55000000000000004">
      <c r="B6" s="14" t="s">
        <v>92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1" customHeight="1" x14ac:dyDescent="0.6">
      <c r="B8" s="172" t="s">
        <v>47</v>
      </c>
      <c r="C8" s="40"/>
      <c r="D8" s="172" t="s">
        <v>39</v>
      </c>
      <c r="E8" s="40"/>
      <c r="F8" s="172" t="s">
        <v>66</v>
      </c>
      <c r="G8" s="40"/>
      <c r="H8" s="172" t="s">
        <v>11</v>
      </c>
    </row>
    <row r="9" spans="2:28" s="4" customFormat="1" x14ac:dyDescent="0.55000000000000004">
      <c r="B9" s="4" t="s">
        <v>75</v>
      </c>
      <c r="D9" s="94">
        <f>'سرمایه‌گذاری در اوراق بهادار'!J13</f>
        <v>0</v>
      </c>
      <c r="F9" s="42">
        <f>D9/$D$13</f>
        <v>0</v>
      </c>
      <c r="G9" s="6"/>
      <c r="H9" s="42">
        <f>D9/'سرمایه گذاری ها'!$O$18</f>
        <v>0</v>
      </c>
    </row>
    <row r="10" spans="2:28" s="4" customFormat="1" x14ac:dyDescent="0.55000000000000004">
      <c r="B10" s="4" t="s">
        <v>76</v>
      </c>
      <c r="D10" s="94">
        <f>'درآمد سپرده بانکی'!F15</f>
        <v>3116931776</v>
      </c>
      <c r="F10" s="42">
        <f t="shared" ref="F10:F11" si="0">D10/$D$13</f>
        <v>1</v>
      </c>
      <c r="G10" s="6"/>
      <c r="H10" s="42">
        <f>D10/'سرمایه گذاری ها'!$O$18</f>
        <v>1.5045971172508018E-2</v>
      </c>
    </row>
    <row r="11" spans="2:28" s="4" customFormat="1" x14ac:dyDescent="0.55000000000000004">
      <c r="B11" s="4" t="s">
        <v>111</v>
      </c>
      <c r="D11" s="94">
        <f>'سرمایه‌گذاری در سهام'!J12</f>
        <v>0</v>
      </c>
      <c r="F11" s="42">
        <f t="shared" si="0"/>
        <v>0</v>
      </c>
      <c r="G11" s="6"/>
      <c r="H11" s="42">
        <f>D11/'سرمایه گذاری ها'!$O$18</f>
        <v>0</v>
      </c>
    </row>
    <row r="12" spans="2:28" s="4" customFormat="1" ht="12" customHeight="1" x14ac:dyDescent="0.55000000000000004">
      <c r="D12" s="94"/>
      <c r="F12" s="42"/>
      <c r="G12" s="6"/>
      <c r="H12" s="42"/>
    </row>
    <row r="13" spans="2:28" ht="24.75" thickBot="1" x14ac:dyDescent="0.65">
      <c r="B13" s="32" t="s">
        <v>77</v>
      </c>
      <c r="D13" s="95">
        <f>SUM(D9:D11)</f>
        <v>3116931776</v>
      </c>
      <c r="E13" s="26"/>
      <c r="F13" s="72">
        <f>SUM(F9:F11)</f>
        <v>1</v>
      </c>
      <c r="G13" s="66"/>
      <c r="H13" s="73">
        <f>SUM(H9:H11)</f>
        <v>1.5045971172508018E-2</v>
      </c>
    </row>
    <row r="14" spans="2:28" ht="21.75" thickTop="1" x14ac:dyDescent="0.55000000000000004">
      <c r="D14" s="3"/>
    </row>
    <row r="18" spans="4:4" ht="27" customHeight="1" x14ac:dyDescent="0.75">
      <c r="D18" s="59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3</vt:i4>
      </vt:variant>
    </vt:vector>
  </HeadingPairs>
  <TitlesOfParts>
    <vt:vector size="20" baseType="lpstr">
      <vt:lpstr>صفحه اول </vt:lpstr>
      <vt:lpstr>سرمایه گذاری ها</vt:lpstr>
      <vt:lpstr>سهام پروژه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'اوراق مشارکت'!Print_Area</vt:lpstr>
      <vt:lpstr>'سرمایه گذاری ها'!Print_Area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Hesabras</cp:lastModifiedBy>
  <cp:lastPrinted>2022-09-28T13:43:11Z</cp:lastPrinted>
  <dcterms:created xsi:type="dcterms:W3CDTF">2021-12-28T12:49:50Z</dcterms:created>
  <dcterms:modified xsi:type="dcterms:W3CDTF">2022-09-28T13:45:52Z</dcterms:modified>
</cp:coreProperties>
</file>