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آبان 1401\سپهر\"/>
    </mc:Choice>
  </mc:AlternateContent>
  <xr:revisionPtr revIDLastSave="0" documentId="13_ncr:1_{9A734D2C-C71E-4E08-A068-D81EF419EBEA}" xr6:coauthVersionLast="47" xr6:coauthVersionMax="47" xr10:uidLastSave="{00000000-0000-0000-0000-000000000000}"/>
  <bookViews>
    <workbookView xWindow="-60" yWindow="-60" windowWidth="28920" windowHeight="15720" firstSheet="10" activeTab="15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6" l="1"/>
  <c r="T13" i="6"/>
  <c r="T14" i="6"/>
  <c r="T15" i="6"/>
  <c r="W12" i="1"/>
  <c r="Y12" i="1" s="1"/>
  <c r="L15" i="5"/>
  <c r="N15" i="5"/>
  <c r="P15" i="5"/>
  <c r="R15" i="5"/>
  <c r="T15" i="5"/>
  <c r="V15" i="5"/>
  <c r="X15" i="5"/>
  <c r="Z15" i="5"/>
  <c r="AB15" i="5"/>
  <c r="AD15" i="5"/>
  <c r="J14" i="13"/>
  <c r="F14" i="13"/>
  <c r="L17" i="6"/>
  <c r="N17" i="6"/>
  <c r="P17" i="6"/>
  <c r="R17" i="6"/>
  <c r="W11" i="1"/>
  <c r="W15" i="1" s="1"/>
  <c r="G15" i="1"/>
  <c r="I15" i="1"/>
  <c r="K15" i="1"/>
  <c r="M15" i="1"/>
  <c r="O15" i="1"/>
  <c r="Q15" i="1"/>
  <c r="S15" i="1"/>
  <c r="U15" i="1"/>
  <c r="Y11" i="1" l="1"/>
  <c r="Y15" i="1" s="1"/>
  <c r="D9" i="15"/>
  <c r="D13" i="12"/>
  <c r="E13" i="12"/>
  <c r="F13" i="12"/>
  <c r="G13" i="12"/>
  <c r="H13" i="12"/>
  <c r="I13" i="12"/>
  <c r="J13" i="12"/>
  <c r="D10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M16" i="16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K16" i="16"/>
  <c r="E16" i="16"/>
  <c r="G16" i="16"/>
  <c r="I16" i="16"/>
  <c r="O16" i="16"/>
  <c r="I13" i="16"/>
  <c r="K13" i="16"/>
  <c r="M13" i="16"/>
  <c r="O13" i="16"/>
  <c r="K15" i="16"/>
  <c r="I15" i="16"/>
  <c r="P18" i="16"/>
  <c r="N18" i="16"/>
  <c r="L18" i="16"/>
  <c r="J18" i="16"/>
  <c r="H18" i="16"/>
  <c r="F18" i="16"/>
  <c r="D18" i="16"/>
  <c r="F9" i="15" l="1"/>
  <c r="F10" i="15"/>
  <c r="G18" i="16"/>
  <c r="O18" i="16"/>
  <c r="E18" i="16"/>
  <c r="M14" i="16"/>
  <c r="M18" i="16" s="1"/>
  <c r="K18" i="16"/>
  <c r="I18" i="16"/>
  <c r="AA12" i="1" l="1"/>
  <c r="AA11" i="1"/>
  <c r="AF13" i="5"/>
  <c r="AF15" i="5" s="1"/>
  <c r="T11" i="6"/>
  <c r="F13" i="15"/>
  <c r="H11" i="15"/>
  <c r="H10" i="15"/>
  <c r="H9" i="15"/>
  <c r="Q18" i="16"/>
  <c r="Q17" i="16"/>
  <c r="Q15" i="16"/>
  <c r="Q14" i="16"/>
  <c r="Q16" i="16"/>
  <c r="Q13" i="16"/>
  <c r="T17" i="6" l="1"/>
  <c r="H13" i="15"/>
  <c r="AL17" i="3"/>
  <c r="AA15" i="1"/>
</calcChain>
</file>

<file path=xl/sharedStrings.xml><?xml version="1.0" encoding="utf-8"?>
<sst xmlns="http://schemas.openxmlformats.org/spreadsheetml/2006/main" count="593" uniqueCount="136">
  <si>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</si>
  <si>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</si>
  <si>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</si>
  <si>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</si>
  <si>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</si>
  <si>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</si>
  <si>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</si>
  <si>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</si>
  <si>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</si>
  <si>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</si>
  <si>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</si>
  <si>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</si>
  <si>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</si>
  <si>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</si>
  <si>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</si>
  <si>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</si>
  <si>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</si>
  <si>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</si>
  <si>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</si>
  <si>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</si>
  <si>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</si>
  <si>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</si>
  <si>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</si>
  <si>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</si>
  <si>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</si>
  <si>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</si>
  <si>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</si>
  <si>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</si>
  <si>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</si>
  <si>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</si>
  <si>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</si>
  <si>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</si>
  <si>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</si>
  <si>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</si>
  <si>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</si>
  <si>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</si>
  <si>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</si>
  <si>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</si>
  <si>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</si>
  <si>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</si>
  <si>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</si>
  <si>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</si>
  <si>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</si>
  <si>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</si>
  <si>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</si>
  <si>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</si>
  <si>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</si>
  <si>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</si>
  <si>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</si>
  <si>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</si>
  <si>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</si>
  <si>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</si>
  <si>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</si>
  <si>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</si>
  <si>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</si>
  <si>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</si>
  <si>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</si>
  <si>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</si>
  <si>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</si>
  <si>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</si>
  <si>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</si>
  <si>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</si>
  <si>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</si>
  <si>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</si>
  <si>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</si>
  <si>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</si>
  <si>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</si>
  <si>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</si>
  <si>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</si>
  <si>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</si>
  <si>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</si>
  <si>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</si>
  <si>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</si>
  <si>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</si>
  <si>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</si>
  <si>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</si>
  <si>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</si>
  <si>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</si>
  <si>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</si>
  <si>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</si>
  <si>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</si>
  <si>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</si>
  <si>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</si>
  <si>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</si>
  <si>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</si>
  <si>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</si>
  <si>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</si>
  <si>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</si>
  <si>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</si>
  <si>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</si>
  <si>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</si>
  <si>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</si>
  <si>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</si>
  <si>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</si>
  <si>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</si>
  <si>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</si>
  <si>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</si>
  <si>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</si>
  <si>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</si>
  <si>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</si>
  <si>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</si>
  <si>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</si>
  <si>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</si>
  <si>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</si>
  <si>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</si>
  <si>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</si>
  <si>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</si>
  <si>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</si>
  <si>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</si>
  <si>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</si>
  <si>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</si>
  <si>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</si>
  <si>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</si>
  <si>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</si>
  <si>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</si>
  <si>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گواهی سپرده سرمایه گذاری ایران زمین 1401/04/02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</si>
  <si>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</si>
  <si>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</si>
  <si>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</si>
  <si>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</si>
  <si>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</si>
  <si>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</si>
  <si>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</si>
  <si>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1402/06/09</t>
  </si>
  <si>
    <t xml:space="preserve"> 1401/07/30</t>
  </si>
  <si>
    <t>بانک سامان ملاصدرا</t>
  </si>
  <si>
    <t>82981040038561</t>
  </si>
  <si>
    <t>1401/06/08</t>
  </si>
  <si>
    <t>‫برای ماه منتهی به 1401/08/30</t>
  </si>
  <si>
    <t>برای ماه منتهی به  1401/08/30</t>
  </si>
  <si>
    <t xml:space="preserve"> 1401/08/30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</si>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</sst>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438151</xdr:colOff>
      <xdr:row>2</xdr:row>
      <xdr:rowOff>38100</xdr:rowOff>
    </xdr:from>
    <xdr:to>
      <xdr:col>12</xdr:col>
      <xdr:colOff>371476</xdr:colOff>
      <xdr:row>51</xdr:row>
      <xdr:rowOff>181165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AB19F3-C857-86BC-D2E9-E28B5E8EA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9999724" y="419100"/>
          <a:ext cx="7248525" cy="10277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B31:Z41"/>
  <sheetViews>
    <sheetView showGridLines="0" rightToLeft="1" view="pageBreakPreview" topLeftCell="A3" zoomScale="70" zoomScaleNormal="100" zoomScaleSheetLayoutView="70" workbookViewId="0">
      <selection activeCell="N14" sqref="N14"/>
    </sheetView>
  </sheetViews>
  <sheetFormatPr defaultRowHeight="15"/>
  <sheetData>
    <row r="31" spans="2:11" ht="36">
      <c r="B31" s="140" t="s">
        <v>103</v>
      </c>
      <c r="C31" s="141"/>
      <c r="D31" s="141"/>
      <c r="E31" s="141"/>
      <c r="F31" s="141"/>
      <c r="G31" s="141"/>
      <c r="H31" s="141"/>
      <c r="I31" s="141"/>
      <c r="J31" s="141"/>
      <c r="K31" s="141"/>
    </row>
    <row r="32" spans="2:11" ht="36">
      <c r="B32" s="140" t="s">
        <v>102</v>
      </c>
      <c r="C32" s="141"/>
      <c r="D32" s="141"/>
      <c r="E32" s="141"/>
      <c r="F32" s="141"/>
      <c r="G32" s="141"/>
      <c r="H32" s="141"/>
      <c r="I32" s="141"/>
      <c r="J32" s="141"/>
      <c r="K32" s="141"/>
    </row>
    <row r="33" spans="2:26" ht="36">
      <c r="B33" s="140" t="s">
        <v>128</v>
      </c>
      <c r="C33" s="141"/>
      <c r="D33" s="141"/>
      <c r="E33" s="141"/>
      <c r="F33" s="141"/>
      <c r="G33" s="141"/>
      <c r="H33" s="141"/>
      <c r="I33" s="141"/>
      <c r="J33" s="141"/>
      <c r="K33" s="141"/>
    </row>
    <row r="41" spans="2:26">
      <c r="Z41" t="s">
        <v>111</v>
      </c>
    </row>
  </sheetData>
  <mergeCells count="3">
    <mergeCell ref="B31:K31"/>
    <mergeCell ref="B32:K32"/>
    <mergeCell ref="B33:K33"/>
  </mergeCells>
  <printOptions horizontalCentered="1" verticalCentered="1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6"/>
  <sheetViews>
    <sheetView rightToLeft="1" view="pageBreakPreview" zoomScale="60" zoomScaleNormal="55" workbookViewId="0">
      <selection activeCell="B10" sqref="B10:T10"/>
    </sheetView>
  </sheetViews>
  <sheetFormatPr defaultRowHeight="21.75" customHeight="1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74" t="s">
        <v>104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2:28" ht="27" customHeight="1">
      <c r="B3" s="174" t="s">
        <v>43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2:28" ht="27" customHeight="1">
      <c r="B4" s="174" t="s">
        <v>129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2:28" s="36" customFormat="1" ht="21.75" customHeight="1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>
      <c r="B6" s="173" t="s">
        <v>93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72" t="s">
        <v>44</v>
      </c>
      <c r="C8" s="172" t="s">
        <v>44</v>
      </c>
      <c r="D8" s="172" t="s">
        <v>44</v>
      </c>
      <c r="E8" s="172" t="s">
        <v>44</v>
      </c>
      <c r="F8" s="172" t="s">
        <v>44</v>
      </c>
      <c r="G8" s="172" t="s">
        <v>44</v>
      </c>
      <c r="H8" s="172" t="s">
        <v>44</v>
      </c>
      <c r="I8" s="118"/>
      <c r="J8" s="172" t="s">
        <v>45</v>
      </c>
      <c r="K8" s="172" t="s">
        <v>45</v>
      </c>
      <c r="L8" s="172" t="s">
        <v>45</v>
      </c>
      <c r="M8" s="172" t="s">
        <v>45</v>
      </c>
      <c r="N8" s="172" t="s">
        <v>45</v>
      </c>
      <c r="O8" s="118"/>
      <c r="P8" s="172" t="s">
        <v>46</v>
      </c>
      <c r="Q8" s="172" t="s">
        <v>46</v>
      </c>
      <c r="R8" s="172" t="s">
        <v>46</v>
      </c>
      <c r="S8" s="172" t="s">
        <v>46</v>
      </c>
      <c r="T8" s="172" t="s">
        <v>46</v>
      </c>
    </row>
    <row r="9" spans="2:28" s="37" customFormat="1" ht="58.5" customHeight="1">
      <c r="B9" s="171" t="s">
        <v>47</v>
      </c>
      <c r="C9" s="119"/>
      <c r="D9" s="171" t="s">
        <v>48</v>
      </c>
      <c r="E9" s="119"/>
      <c r="F9" s="171" t="s">
        <v>22</v>
      </c>
      <c r="G9" s="119"/>
      <c r="H9" s="171" t="s">
        <v>23</v>
      </c>
      <c r="I9" s="118"/>
      <c r="J9" s="171" t="s">
        <v>49</v>
      </c>
      <c r="K9" s="119"/>
      <c r="L9" s="171" t="s">
        <v>50</v>
      </c>
      <c r="M9" s="119"/>
      <c r="N9" s="171" t="s">
        <v>51</v>
      </c>
      <c r="O9" s="118"/>
      <c r="P9" s="171" t="s">
        <v>49</v>
      </c>
      <c r="Q9" s="119"/>
      <c r="R9" s="171" t="s">
        <v>50</v>
      </c>
      <c r="S9" s="119"/>
      <c r="T9" s="171" t="s">
        <v>51</v>
      </c>
    </row>
    <row r="10" spans="2:28" s="36" customFormat="1" ht="23.25" customHeight="1">
      <c r="B10" s="120" t="s">
        <v>116</v>
      </c>
      <c r="C10" s="118"/>
      <c r="D10" s="121">
        <v>1</v>
      </c>
      <c r="E10" s="118"/>
      <c r="F10" s="118" t="s">
        <v>52</v>
      </c>
      <c r="G10" s="118"/>
      <c r="H10" s="121">
        <v>0</v>
      </c>
      <c r="I10" s="118"/>
      <c r="J10" s="122">
        <v>4131071</v>
      </c>
      <c r="K10" s="123"/>
      <c r="L10" s="122">
        <v>0</v>
      </c>
      <c r="M10" s="123"/>
      <c r="N10" s="122">
        <v>4131071</v>
      </c>
      <c r="O10" s="123"/>
      <c r="P10" s="122">
        <v>124602493</v>
      </c>
      <c r="Q10" s="123"/>
      <c r="R10" s="122">
        <v>0</v>
      </c>
      <c r="S10" s="123"/>
      <c r="T10" s="122">
        <v>124602493</v>
      </c>
    </row>
    <row r="11" spans="2:28" s="36" customFormat="1" ht="23.25" customHeight="1">
      <c r="B11" s="120"/>
      <c r="C11" s="118"/>
      <c r="D11" s="121"/>
      <c r="E11" s="118"/>
      <c r="F11" s="118"/>
      <c r="G11" s="118"/>
      <c r="H11" s="121"/>
      <c r="I11" s="118"/>
      <c r="J11" s="122"/>
      <c r="K11" s="123"/>
      <c r="L11" s="122"/>
      <c r="M11" s="123"/>
      <c r="N11" s="122"/>
      <c r="O11" s="123"/>
      <c r="P11" s="122"/>
      <c r="Q11" s="123"/>
      <c r="R11" s="122"/>
      <c r="S11" s="123"/>
      <c r="T11" s="122"/>
    </row>
    <row r="12" spans="2:28" s="36" customFormat="1" ht="21.75" customHeight="1">
      <c r="B12" s="118"/>
      <c r="C12" s="118"/>
      <c r="D12" s="121"/>
      <c r="E12" s="118"/>
      <c r="F12" s="118"/>
      <c r="G12" s="118"/>
      <c r="H12" s="121"/>
      <c r="I12" s="118"/>
      <c r="J12" s="122"/>
      <c r="K12" s="123"/>
      <c r="L12" s="122"/>
      <c r="M12" s="123"/>
      <c r="N12" s="122"/>
      <c r="O12" s="123"/>
      <c r="P12" s="122"/>
      <c r="Q12" s="123"/>
      <c r="R12" s="122"/>
      <c r="S12" s="123"/>
      <c r="T12" s="122"/>
    </row>
    <row r="13" spans="2:28" s="36" customFormat="1" ht="21.75" customHeight="1" thickBot="1">
      <c r="B13" s="170" t="s">
        <v>77</v>
      </c>
      <c r="C13" s="170"/>
      <c r="D13" s="170"/>
      <c r="E13" s="170"/>
      <c r="F13" s="170"/>
      <c r="G13" s="170"/>
      <c r="H13" s="170"/>
      <c r="I13" s="118"/>
      <c r="J13" s="124">
        <f t="shared" ref="J13:T13" si="0">SUM(J10:J11)</f>
        <v>4131071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si="0"/>
        <v>4131071</v>
      </c>
      <c r="O13" s="124">
        <f t="shared" si="0"/>
        <v>0</v>
      </c>
      <c r="P13" s="124">
        <f t="shared" si="0"/>
        <v>124602493</v>
      </c>
      <c r="Q13" s="124">
        <f t="shared" si="0"/>
        <v>0</v>
      </c>
      <c r="R13" s="124">
        <f t="shared" si="0"/>
        <v>0</v>
      </c>
      <c r="S13" s="124">
        <f t="shared" si="0"/>
        <v>0</v>
      </c>
      <c r="T13" s="124">
        <f t="shared" si="0"/>
        <v>124602493</v>
      </c>
    </row>
    <row r="14" spans="2:28" ht="21.75" customHeight="1" thickTop="1"/>
    <row r="16" spans="2:28" ht="21.75" customHeight="1">
      <c r="J16" s="62">
        <v>9</v>
      </c>
    </row>
  </sheetData>
  <sortState xmlns:xlrd2="http://schemas.microsoft.com/office/spreadsheetml/2017/richdata2" ref="B10:T11">
    <sortCondition descending="1" ref="T10:T11"/>
  </sortState>
  <mergeCells count="18">
    <mergeCell ref="B6:P6"/>
    <mergeCell ref="B8:H8"/>
    <mergeCell ref="B2:T2"/>
    <mergeCell ref="B3:T3"/>
    <mergeCell ref="B4:T4"/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J15" sqref="J15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</row>
    <row r="3" spans="2:28" ht="35.25">
      <c r="B3" s="175" t="s">
        <v>43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</row>
    <row r="4" spans="2:28" ht="35.25">
      <c r="B4" s="175" t="s">
        <v>129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7" spans="2:28" s="2" customFormat="1" ht="30">
      <c r="B7" s="14" t="s">
        <v>94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43" t="s">
        <v>1</v>
      </c>
      <c r="D8" s="144" t="s">
        <v>45</v>
      </c>
      <c r="E8" s="144" t="s">
        <v>45</v>
      </c>
      <c r="F8" s="144" t="s">
        <v>45</v>
      </c>
      <c r="G8" s="144" t="s">
        <v>45</v>
      </c>
      <c r="H8" s="144" t="s">
        <v>45</v>
      </c>
      <c r="I8" s="144" t="s">
        <v>45</v>
      </c>
      <c r="J8" s="144" t="s">
        <v>45</v>
      </c>
      <c r="K8" s="144" t="s">
        <v>45</v>
      </c>
      <c r="L8" s="144" t="s">
        <v>45</v>
      </c>
      <c r="N8" s="144" t="s">
        <v>46</v>
      </c>
      <c r="O8" s="144" t="s">
        <v>46</v>
      </c>
      <c r="P8" s="144" t="s">
        <v>46</v>
      </c>
      <c r="Q8" s="144" t="s">
        <v>46</v>
      </c>
      <c r="R8" s="144" t="s">
        <v>46</v>
      </c>
      <c r="S8" s="144" t="s">
        <v>46</v>
      </c>
      <c r="T8" s="144" t="s">
        <v>46</v>
      </c>
      <c r="U8" s="144" t="s">
        <v>46</v>
      </c>
      <c r="V8" s="144" t="s">
        <v>46</v>
      </c>
    </row>
    <row r="9" spans="2:28" s="43" customFormat="1" ht="55.5" customHeight="1">
      <c r="B9" s="143" t="s">
        <v>1</v>
      </c>
      <c r="D9" s="176" t="s">
        <v>63</v>
      </c>
      <c r="E9" s="44"/>
      <c r="F9" s="176" t="s">
        <v>64</v>
      </c>
      <c r="G9" s="44"/>
      <c r="H9" s="176" t="s">
        <v>65</v>
      </c>
      <c r="I9" s="44"/>
      <c r="J9" s="176" t="s">
        <v>39</v>
      </c>
      <c r="K9" s="44"/>
      <c r="L9" s="176" t="s">
        <v>66</v>
      </c>
      <c r="N9" s="176" t="s">
        <v>63</v>
      </c>
      <c r="O9" s="44"/>
      <c r="P9" s="176" t="s">
        <v>64</v>
      </c>
      <c r="Q9" s="44"/>
      <c r="R9" s="176" t="s">
        <v>65</v>
      </c>
      <c r="S9" s="44"/>
      <c r="T9" s="176" t="s">
        <v>39</v>
      </c>
      <c r="U9" s="44"/>
      <c r="V9" s="176" t="s">
        <v>66</v>
      </c>
    </row>
    <row r="10" spans="2:28">
      <c r="D10" s="29"/>
      <c r="F10" s="29"/>
      <c r="H10" s="29"/>
      <c r="J10" s="29"/>
      <c r="L10" s="49"/>
      <c r="N10" s="29"/>
      <c r="P10" s="29"/>
      <c r="R10" s="29"/>
      <c r="T10" s="29"/>
      <c r="V10" s="42"/>
    </row>
    <row r="11" spans="2:28">
      <c r="D11" s="29"/>
      <c r="F11" s="29"/>
      <c r="H11" s="29"/>
      <c r="J11" s="29"/>
      <c r="L11" s="49"/>
      <c r="N11" s="29"/>
      <c r="P11" s="29"/>
      <c r="R11" s="29"/>
      <c r="T11" s="29"/>
      <c r="V11" s="42"/>
    </row>
    <row r="12" spans="2:28" ht="21.75" thickBot="1">
      <c r="B12" s="46" t="s">
        <v>77</v>
      </c>
      <c r="D12" s="48">
        <f>SUM(D10:D10)</f>
        <v>0</v>
      </c>
      <c r="F12" s="48">
        <f>SUM(F10:F10)</f>
        <v>0</v>
      </c>
      <c r="H12" s="48">
        <f>SUM(H10:H10)</f>
        <v>0</v>
      </c>
      <c r="J12" s="48">
        <f>SUM(J10:J10)</f>
        <v>0</v>
      </c>
      <c r="L12" s="50">
        <f>SUM(L10:L10)</f>
        <v>0</v>
      </c>
      <c r="N12" s="48">
        <f>SUM(N10:N10)</f>
        <v>0</v>
      </c>
      <c r="P12" s="48">
        <f>SUM(P10:P10)</f>
        <v>0</v>
      </c>
      <c r="R12" s="48">
        <f>SUM(R10:R10)</f>
        <v>0</v>
      </c>
      <c r="T12" s="48">
        <f>SUM(T10:T10)</f>
        <v>0</v>
      </c>
      <c r="V12" s="96">
        <f>SUM(V10:V10)</f>
        <v>0</v>
      </c>
    </row>
    <row r="13" spans="2:28" ht="21.75" thickTop="1"/>
    <row r="14" spans="2:28" ht="30">
      <c r="L14" s="60">
        <v>10</v>
      </c>
    </row>
  </sheetData>
  <sortState xmlns:xlrd2="http://schemas.microsoft.com/office/spreadsheetml/2017/richdata2" ref="B10:V10">
    <sortCondition descending="1" ref="T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M24" sqref="M24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2" t="s">
        <v>104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8" ht="30">
      <c r="B3" s="142" t="s">
        <v>43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ht="30">
      <c r="B4" s="142" t="s">
        <v>129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ht="67.5" customHeight="1"/>
    <row r="6" spans="2:28" ht="30">
      <c r="B6" s="159" t="s">
        <v>95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>
      <c r="B7" s="180" t="s">
        <v>1</v>
      </c>
      <c r="D7" s="179" t="s">
        <v>53</v>
      </c>
      <c r="E7" s="179" t="s">
        <v>53</v>
      </c>
      <c r="F7" s="179" t="s">
        <v>53</v>
      </c>
      <c r="G7" s="179" t="s">
        <v>53</v>
      </c>
      <c r="H7" s="179" t="s">
        <v>53</v>
      </c>
      <c r="J7" s="179" t="s">
        <v>45</v>
      </c>
      <c r="K7" s="179" t="s">
        <v>45</v>
      </c>
      <c r="L7" s="179" t="s">
        <v>45</v>
      </c>
      <c r="M7" s="179" t="s">
        <v>45</v>
      </c>
      <c r="N7" s="179" t="s">
        <v>45</v>
      </c>
      <c r="P7" s="179" t="s">
        <v>46</v>
      </c>
      <c r="Q7" s="179" t="s">
        <v>46</v>
      </c>
      <c r="R7" s="179" t="s">
        <v>46</v>
      </c>
      <c r="S7" s="179" t="s">
        <v>46</v>
      </c>
      <c r="T7" s="179" t="s">
        <v>46</v>
      </c>
    </row>
    <row r="8" spans="2:28" s="40" customFormat="1" ht="63.75" customHeight="1">
      <c r="B8" s="180" t="s">
        <v>1</v>
      </c>
      <c r="D8" s="178" t="s">
        <v>54</v>
      </c>
      <c r="E8" s="61"/>
      <c r="F8" s="178" t="s">
        <v>55</v>
      </c>
      <c r="G8" s="61"/>
      <c r="H8" s="178" t="s">
        <v>56</v>
      </c>
      <c r="J8" s="178" t="s">
        <v>57</v>
      </c>
      <c r="K8" s="61"/>
      <c r="L8" s="178" t="s">
        <v>50</v>
      </c>
      <c r="M8" s="61"/>
      <c r="N8" s="178" t="s">
        <v>58</v>
      </c>
      <c r="P8" s="178" t="s">
        <v>57</v>
      </c>
      <c r="Q8" s="61"/>
      <c r="R8" s="178" t="s">
        <v>50</v>
      </c>
      <c r="S8" s="61"/>
      <c r="T8" s="178" t="s">
        <v>58</v>
      </c>
    </row>
    <row r="9" spans="2:28" s="40" customFormat="1" ht="24">
      <c r="B9" s="108"/>
      <c r="C9" s="109"/>
      <c r="D9" s="107"/>
      <c r="E9" s="110"/>
      <c r="F9" s="125"/>
      <c r="G9" s="126"/>
      <c r="H9" s="125"/>
      <c r="I9" s="127"/>
      <c r="J9" s="125"/>
      <c r="K9" s="127"/>
      <c r="L9" s="125"/>
      <c r="M9" s="127"/>
      <c r="N9" s="125"/>
      <c r="O9" s="127"/>
      <c r="P9" s="125"/>
      <c r="Q9" s="127"/>
      <c r="R9" s="125"/>
      <c r="S9" s="127"/>
      <c r="T9" s="125"/>
    </row>
    <row r="10" spans="2:28" s="40" customFormat="1" ht="24">
      <c r="B10" s="108"/>
      <c r="C10" s="109"/>
      <c r="D10" s="108"/>
      <c r="E10" s="10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29"/>
      <c r="R10" s="128"/>
      <c r="S10" s="129"/>
      <c r="T10" s="128"/>
    </row>
    <row r="11" spans="2:28" s="40" customFormat="1" ht="24">
      <c r="B11" s="108"/>
      <c r="C11" s="109"/>
      <c r="D11" s="108"/>
      <c r="E11" s="109"/>
      <c r="F11" s="108"/>
      <c r="G11" s="109"/>
      <c r="H11" s="108"/>
      <c r="I11" s="109"/>
      <c r="J11" s="108"/>
      <c r="K11" s="109"/>
      <c r="L11" s="108"/>
      <c r="M11" s="109"/>
      <c r="N11" s="108"/>
      <c r="O11" s="109"/>
      <c r="P11" s="108"/>
      <c r="Q11" s="109"/>
      <c r="R11" s="108"/>
      <c r="S11" s="109"/>
      <c r="T11" s="108"/>
    </row>
    <row r="12" spans="2:28" ht="21.75" thickBot="1">
      <c r="B12" s="177" t="s">
        <v>77</v>
      </c>
      <c r="C12" s="177"/>
      <c r="D12" s="177"/>
      <c r="E12" s="177"/>
      <c r="F12" s="177"/>
      <c r="G12" s="177"/>
      <c r="H12" s="177"/>
      <c r="I12" s="101"/>
      <c r="J12" s="100">
        <f>SUM(J9:J11)</f>
        <v>0</v>
      </c>
      <c r="K12" s="101"/>
      <c r="L12" s="100">
        <f>SUM(L9:L11)</f>
        <v>0</v>
      </c>
      <c r="M12" s="101"/>
      <c r="N12" s="100">
        <f>SUM(N9:N11)</f>
        <v>0</v>
      </c>
      <c r="O12" s="101"/>
      <c r="P12" s="100">
        <f>SUM(P9:P11)</f>
        <v>0</v>
      </c>
      <c r="Q12" s="101"/>
      <c r="R12" s="100">
        <f>SUM(R9:R11)</f>
        <v>0</v>
      </c>
      <c r="S12" s="101"/>
      <c r="T12" s="100">
        <f>SUM(T9:T11)</f>
        <v>0</v>
      </c>
    </row>
    <row r="13" spans="2:28" ht="21.75" thickTop="1"/>
    <row r="14" spans="2:28" ht="30">
      <c r="J14" s="55">
        <v>11</v>
      </c>
    </row>
  </sheetData>
  <sortState xmlns:xlrd2="http://schemas.microsoft.com/office/spreadsheetml/2017/richdata2" ref="B9:T10">
    <sortCondition ref="N9:N10"/>
  </sortState>
  <mergeCells count="18">
    <mergeCell ref="B6:M6"/>
    <mergeCell ref="D7:H7"/>
    <mergeCell ref="B2:T2"/>
    <mergeCell ref="B3:T3"/>
    <mergeCell ref="B4:T4"/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topLeftCell="A7" zoomScale="60" zoomScaleNormal="70" workbookViewId="0">
      <selection activeCell="J33" sqref="J33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44" t="s">
        <v>104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2:28" ht="30">
      <c r="B3" s="144" t="s">
        <v>43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2:28" ht="30">
      <c r="B4" s="144" t="s">
        <v>129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</row>
    <row r="5" spans="2:28" ht="61.5" customHeight="1"/>
    <row r="6" spans="2:28" s="2" customFormat="1" ht="30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143" t="s">
        <v>1</v>
      </c>
      <c r="D8" s="144" t="s">
        <v>45</v>
      </c>
      <c r="E8" s="144" t="s">
        <v>45</v>
      </c>
      <c r="F8" s="144" t="s">
        <v>45</v>
      </c>
      <c r="G8" s="144" t="s">
        <v>45</v>
      </c>
      <c r="H8" s="144" t="s">
        <v>45</v>
      </c>
      <c r="I8" s="144" t="s">
        <v>45</v>
      </c>
      <c r="J8" s="144" t="s">
        <v>45</v>
      </c>
      <c r="L8" s="144" t="s">
        <v>46</v>
      </c>
      <c r="M8" s="144" t="s">
        <v>46</v>
      </c>
      <c r="N8" s="144" t="s">
        <v>46</v>
      </c>
      <c r="O8" s="144" t="s">
        <v>46</v>
      </c>
      <c r="P8" s="144" t="s">
        <v>46</v>
      </c>
      <c r="Q8" s="144" t="s">
        <v>46</v>
      </c>
      <c r="R8" s="144" t="s">
        <v>46</v>
      </c>
    </row>
    <row r="9" spans="2:28" ht="57" customHeight="1">
      <c r="B9" s="143" t="s">
        <v>1</v>
      </c>
      <c r="D9" s="147" t="s">
        <v>5</v>
      </c>
      <c r="E9" s="53"/>
      <c r="F9" s="147" t="s">
        <v>59</v>
      </c>
      <c r="G9" s="53"/>
      <c r="H9" s="147" t="s">
        <v>60</v>
      </c>
      <c r="I9" s="53"/>
      <c r="J9" s="147" t="s">
        <v>61</v>
      </c>
      <c r="K9" s="39"/>
      <c r="L9" s="147" t="s">
        <v>5</v>
      </c>
      <c r="M9" s="53"/>
      <c r="N9" s="147" t="s">
        <v>59</v>
      </c>
      <c r="O9" s="53"/>
      <c r="P9" s="147" t="s">
        <v>60</v>
      </c>
      <c r="Q9" s="53"/>
      <c r="R9" s="147" t="s">
        <v>61</v>
      </c>
    </row>
    <row r="10" spans="2:28" ht="21.75" customHeight="1">
      <c r="B10" s="130"/>
      <c r="D10" s="97"/>
      <c r="E10" s="6"/>
      <c r="F10" s="97"/>
      <c r="G10" s="6"/>
      <c r="H10" s="97"/>
      <c r="I10" s="6"/>
      <c r="J10" s="97"/>
      <c r="K10" s="6"/>
      <c r="L10" s="97"/>
      <c r="M10" s="6"/>
      <c r="N10" s="97"/>
      <c r="O10" s="6"/>
      <c r="P10" s="97"/>
      <c r="Q10" s="6"/>
      <c r="R10" s="97"/>
    </row>
    <row r="11" spans="2:28" ht="21.75" customHeight="1">
      <c r="B11" s="30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6"/>
      <c r="R11" s="98"/>
    </row>
    <row r="12" spans="2:28" ht="21.75" customHeight="1"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6"/>
      <c r="R12" s="98"/>
    </row>
    <row r="13" spans="2:28" ht="21.75" thickBot="1">
      <c r="B13" s="47" t="s">
        <v>77</v>
      </c>
      <c r="D13" s="99">
        <f>SUM(D10:D11)</f>
        <v>0</v>
      </c>
      <c r="E13" s="6"/>
      <c r="F13" s="99">
        <f>SUM(F10:F11)</f>
        <v>0</v>
      </c>
      <c r="G13" s="6"/>
      <c r="H13" s="99">
        <f>SUM(H10:H11)</f>
        <v>0</v>
      </c>
      <c r="I13" s="6"/>
      <c r="J13" s="99">
        <f>SUM(J10:J11)</f>
        <v>0</v>
      </c>
      <c r="K13" s="6"/>
      <c r="L13" s="99">
        <f>SUM(L10:L11)</f>
        <v>0</v>
      </c>
      <c r="M13" s="6"/>
      <c r="N13" s="99">
        <f>SUM(N10:N11)</f>
        <v>0</v>
      </c>
      <c r="O13" s="6"/>
      <c r="P13" s="99">
        <f>SUM(P10:P11)</f>
        <v>0</v>
      </c>
      <c r="Q13" s="6"/>
      <c r="R13" s="99">
        <f>SUM(R10:R11)</f>
        <v>0</v>
      </c>
    </row>
    <row r="14" spans="2:28" ht="21.75" thickTop="1"/>
    <row r="15" spans="2:28" ht="30">
      <c r="J15" s="60">
        <v>12</v>
      </c>
    </row>
  </sheetData>
  <sortState xmlns:xlrd2="http://schemas.microsoft.com/office/spreadsheetml/2017/richdata2" ref="B10:R11">
    <sortCondition descending="1" ref="R10:R1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H32" sqref="H32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42" t="s">
        <v>104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2:28" ht="30">
      <c r="B3" s="142" t="s">
        <v>43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</row>
    <row r="4" spans="2:28" ht="30">
      <c r="B4" s="142" t="s">
        <v>129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</row>
    <row r="6" spans="2:28" ht="30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68" t="s">
        <v>1</v>
      </c>
      <c r="D8" s="142" t="s">
        <v>45</v>
      </c>
      <c r="E8" s="142" t="s">
        <v>45</v>
      </c>
      <c r="F8" s="142" t="s">
        <v>45</v>
      </c>
      <c r="G8" s="142" t="s">
        <v>45</v>
      </c>
      <c r="H8" s="142" t="s">
        <v>45</v>
      </c>
      <c r="I8" s="142" t="s">
        <v>45</v>
      </c>
      <c r="J8" s="142" t="s">
        <v>45</v>
      </c>
      <c r="L8" s="142" t="s">
        <v>46</v>
      </c>
      <c r="M8" s="142" t="s">
        <v>46</v>
      </c>
      <c r="N8" s="142" t="s">
        <v>46</v>
      </c>
      <c r="O8" s="142" t="s">
        <v>46</v>
      </c>
      <c r="P8" s="142" t="s">
        <v>46</v>
      </c>
      <c r="Q8" s="142" t="s">
        <v>46</v>
      </c>
      <c r="R8" s="142" t="s">
        <v>46</v>
      </c>
    </row>
    <row r="9" spans="2:28" s="4" customFormat="1" ht="63" customHeight="1">
      <c r="B9" s="168" t="s">
        <v>1</v>
      </c>
      <c r="D9" s="145" t="s">
        <v>5</v>
      </c>
      <c r="E9" s="45"/>
      <c r="F9" s="145" t="s">
        <v>59</v>
      </c>
      <c r="G9" s="45"/>
      <c r="H9" s="145" t="s">
        <v>60</v>
      </c>
      <c r="I9" s="45"/>
      <c r="J9" s="145" t="s">
        <v>62</v>
      </c>
      <c r="L9" s="145" t="s">
        <v>5</v>
      </c>
      <c r="M9" s="45"/>
      <c r="N9" s="145" t="s">
        <v>59</v>
      </c>
      <c r="O9" s="45"/>
      <c r="P9" s="145" t="s">
        <v>60</v>
      </c>
      <c r="Q9" s="45"/>
      <c r="R9" s="145" t="s">
        <v>62</v>
      </c>
    </row>
    <row r="10" spans="2:28">
      <c r="B10" s="41"/>
      <c r="D10" s="9"/>
      <c r="F10" s="9"/>
      <c r="H10" s="9"/>
      <c r="J10" s="9"/>
      <c r="L10" s="9"/>
      <c r="N10" s="9"/>
      <c r="P10" s="9"/>
      <c r="R10" s="9"/>
    </row>
    <row r="11" spans="2:28">
      <c r="D11" s="3"/>
      <c r="F11" s="3"/>
      <c r="H11" s="3"/>
      <c r="J11" s="3"/>
      <c r="L11" s="3"/>
      <c r="N11" s="3"/>
      <c r="P11" s="3"/>
      <c r="R11" s="3"/>
    </row>
    <row r="12" spans="2:28">
      <c r="D12" s="3"/>
      <c r="F12" s="3"/>
      <c r="H12" s="3"/>
      <c r="J12" s="3"/>
      <c r="L12" s="3"/>
      <c r="N12" s="3"/>
      <c r="P12" s="3"/>
      <c r="R12" s="3"/>
    </row>
    <row r="13" spans="2:28" ht="21.75" thickBot="1">
      <c r="B13" s="32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1.75" thickTop="1"/>
    <row r="15" spans="2:28" ht="26.25">
      <c r="J15" s="27">
        <v>13</v>
      </c>
    </row>
  </sheetData>
  <sortState xmlns:xlrd2="http://schemas.microsoft.com/office/spreadsheetml/2017/richdata2"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A16" sqref="A16:R24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2" t="s">
        <v>104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7"/>
      <c r="R2" s="17"/>
      <c r="S2" s="17"/>
      <c r="T2" s="17"/>
      <c r="U2" s="17"/>
    </row>
    <row r="3" spans="2:28" ht="30">
      <c r="B3" s="142" t="s">
        <v>43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7"/>
      <c r="R3" s="17"/>
    </row>
    <row r="4" spans="2:28" ht="30">
      <c r="B4" s="142" t="s">
        <v>129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7"/>
      <c r="R4" s="17"/>
    </row>
    <row r="5" spans="2:28" ht="54" customHeight="1"/>
    <row r="6" spans="2:28" s="2" customFormat="1" ht="30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43" t="s">
        <v>47</v>
      </c>
      <c r="D7" s="144" t="s">
        <v>45</v>
      </c>
      <c r="E7" s="144" t="s">
        <v>45</v>
      </c>
      <c r="F7" s="144" t="s">
        <v>45</v>
      </c>
      <c r="G7" s="144" t="s">
        <v>45</v>
      </c>
      <c r="H7" s="144" t="s">
        <v>45</v>
      </c>
      <c r="I7" s="144" t="s">
        <v>45</v>
      </c>
      <c r="J7" s="144" t="s">
        <v>45</v>
      </c>
      <c r="L7" s="144" t="s">
        <v>46</v>
      </c>
      <c r="M7" s="144" t="s">
        <v>46</v>
      </c>
      <c r="N7" s="144" t="s">
        <v>46</v>
      </c>
      <c r="O7" s="144" t="s">
        <v>46</v>
      </c>
      <c r="P7" s="144" t="s">
        <v>46</v>
      </c>
      <c r="Q7" s="144" t="s">
        <v>46</v>
      </c>
      <c r="R7" s="144" t="s">
        <v>46</v>
      </c>
    </row>
    <row r="8" spans="2:28" s="51" customFormat="1" ht="48" customHeight="1">
      <c r="B8" s="143" t="s">
        <v>47</v>
      </c>
      <c r="D8" s="181" t="s">
        <v>67</v>
      </c>
      <c r="E8" s="52"/>
      <c r="F8" s="181" t="s">
        <v>64</v>
      </c>
      <c r="G8" s="52"/>
      <c r="H8" s="181" t="s">
        <v>65</v>
      </c>
      <c r="I8" s="52"/>
      <c r="J8" s="181" t="s">
        <v>68</v>
      </c>
      <c r="L8" s="181" t="s">
        <v>67</v>
      </c>
      <c r="M8" s="52"/>
      <c r="N8" s="181" t="s">
        <v>64</v>
      </c>
      <c r="O8" s="52"/>
      <c r="P8" s="181" t="s">
        <v>65</v>
      </c>
      <c r="Q8" s="52"/>
      <c r="R8" s="181" t="s">
        <v>68</v>
      </c>
    </row>
    <row r="9" spans="2:28" ht="21.75">
      <c r="B9" s="45"/>
      <c r="C9" s="4"/>
      <c r="D9" s="97"/>
      <c r="E9" s="6"/>
      <c r="F9" s="97"/>
      <c r="G9" s="6"/>
      <c r="H9" s="97"/>
      <c r="I9" s="6"/>
      <c r="J9" s="97"/>
      <c r="K9" s="6"/>
      <c r="L9" s="97"/>
      <c r="M9" s="6"/>
      <c r="N9" s="97"/>
      <c r="O9" s="6"/>
      <c r="P9" s="97"/>
      <c r="Q9" s="4"/>
      <c r="R9" s="97"/>
    </row>
    <row r="10" spans="2:28" ht="23.25" customHeight="1">
      <c r="B10" s="4"/>
      <c r="C10" s="4"/>
      <c r="D10" s="98"/>
      <c r="E10" s="6"/>
      <c r="F10" s="98"/>
      <c r="G10" s="6"/>
      <c r="H10" s="98"/>
      <c r="I10" s="6"/>
      <c r="J10" s="98"/>
      <c r="K10" s="6"/>
      <c r="L10" s="98"/>
      <c r="M10" s="6"/>
      <c r="N10" s="98"/>
      <c r="O10" s="6"/>
      <c r="P10" s="98"/>
      <c r="Q10" s="4"/>
      <c r="R10" s="98"/>
    </row>
    <row r="11" spans="2:28" ht="23.25" customHeight="1">
      <c r="B11" s="4"/>
      <c r="C11" s="4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4"/>
      <c r="R11" s="98"/>
    </row>
    <row r="12" spans="2:28" ht="21.75">
      <c r="B12" s="4"/>
      <c r="C12" s="4"/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4"/>
      <c r="R12" s="98"/>
    </row>
    <row r="13" spans="2:28" ht="24.75" thickBot="1">
      <c r="B13" s="26" t="s">
        <v>77</v>
      </c>
      <c r="D13" s="100">
        <f t="shared" ref="D13:R13" si="0">SUM(D9:D11)</f>
        <v>0</v>
      </c>
      <c r="E13" s="100">
        <f t="shared" si="0"/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0">
        <f t="shared" si="0"/>
        <v>0</v>
      </c>
      <c r="O13" s="100">
        <f t="shared" si="0"/>
        <v>0</v>
      </c>
      <c r="P13" s="100">
        <f t="shared" si="0"/>
        <v>0</v>
      </c>
      <c r="Q13" s="100">
        <f t="shared" si="0"/>
        <v>0</v>
      </c>
      <c r="R13" s="100">
        <f t="shared" si="0"/>
        <v>0</v>
      </c>
    </row>
    <row r="14" spans="2:28" ht="21.75" thickTop="1"/>
    <row r="15" spans="2:28" ht="30">
      <c r="J15" s="55">
        <v>14</v>
      </c>
    </row>
  </sheetData>
  <sortState xmlns:xlrd2="http://schemas.microsoft.com/office/spreadsheetml/2017/richdata2" ref="B9:R11">
    <sortCondition descending="1" ref="R9:R11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tabSelected="1" view="pageBreakPreview" zoomScale="60" zoomScaleNormal="85" workbookViewId="0">
      <selection activeCell="F30" sqref="F30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42" t="s">
        <v>104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2:28" ht="31.5" customHeight="1">
      <c r="B3" s="142" t="s">
        <v>43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2:28" ht="31.5" customHeight="1">
      <c r="B4" s="142" t="s">
        <v>129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2:28" ht="73.5" customHeight="1"/>
    <row r="6" spans="2:28" ht="30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>
      <c r="B8" s="146" t="s">
        <v>69</v>
      </c>
      <c r="C8" s="146" t="s">
        <v>69</v>
      </c>
      <c r="D8" s="146" t="s">
        <v>69</v>
      </c>
      <c r="F8" s="146" t="s">
        <v>45</v>
      </c>
      <c r="G8" s="146" t="s">
        <v>45</v>
      </c>
      <c r="H8" s="146" t="s">
        <v>45</v>
      </c>
      <c r="J8" s="146" t="s">
        <v>46</v>
      </c>
      <c r="K8" s="146" t="s">
        <v>46</v>
      </c>
      <c r="L8" s="146" t="s">
        <v>46</v>
      </c>
    </row>
    <row r="9" spans="2:28" s="40" customFormat="1" ht="50.25" customHeight="1">
      <c r="B9" s="179" t="s">
        <v>70</v>
      </c>
      <c r="D9" s="179" t="s">
        <v>36</v>
      </c>
      <c r="F9" s="179" t="s">
        <v>71</v>
      </c>
      <c r="H9" s="179" t="s">
        <v>72</v>
      </c>
      <c r="J9" s="179" t="s">
        <v>71</v>
      </c>
      <c r="L9" s="179" t="s">
        <v>72</v>
      </c>
    </row>
    <row r="10" spans="2:28" s="4" customFormat="1" ht="21.75" customHeight="1">
      <c r="B10" s="45" t="s">
        <v>122</v>
      </c>
      <c r="D10" s="69" t="s">
        <v>52</v>
      </c>
      <c r="F10" s="97">
        <v>2893150683</v>
      </c>
      <c r="G10" s="6"/>
      <c r="H10" s="12" t="s">
        <v>52</v>
      </c>
      <c r="I10" s="6"/>
      <c r="J10" s="97">
        <v>8058356153</v>
      </c>
      <c r="K10" s="6"/>
      <c r="L10" s="12" t="s">
        <v>52</v>
      </c>
    </row>
    <row r="11" spans="2:28" s="4" customFormat="1" ht="21.75" customHeight="1">
      <c r="B11" s="4" t="s">
        <v>115</v>
      </c>
      <c r="D11" s="68" t="s">
        <v>52</v>
      </c>
      <c r="F11" s="98">
        <v>0</v>
      </c>
      <c r="G11" s="6"/>
      <c r="H11" s="6" t="s">
        <v>52</v>
      </c>
      <c r="I11" s="6"/>
      <c r="J11" s="98">
        <v>6764017986</v>
      </c>
      <c r="K11" s="6"/>
      <c r="L11" s="6" t="s">
        <v>52</v>
      </c>
    </row>
    <row r="12" spans="2:28" s="4" customFormat="1" ht="21.75" customHeight="1">
      <c r="B12" s="4" t="s">
        <v>116</v>
      </c>
      <c r="D12" s="68" t="s">
        <v>117</v>
      </c>
      <c r="F12" s="98">
        <v>4131071</v>
      </c>
      <c r="G12" s="6"/>
      <c r="H12" s="6" t="s">
        <v>52</v>
      </c>
      <c r="I12" s="6"/>
      <c r="J12" s="98">
        <v>124602493</v>
      </c>
      <c r="K12" s="6"/>
      <c r="L12" s="6" t="s">
        <v>52</v>
      </c>
    </row>
    <row r="13" spans="2:28" s="4" customFormat="1" ht="21.75" customHeight="1">
      <c r="D13" s="68"/>
      <c r="F13" s="98"/>
      <c r="G13" s="6"/>
      <c r="H13" s="6"/>
      <c r="I13" s="6"/>
      <c r="J13" s="98"/>
      <c r="K13" s="6"/>
      <c r="L13" s="6"/>
    </row>
    <row r="14" spans="2:28" ht="21.75" customHeight="1" thickBot="1">
      <c r="B14" s="182" t="s">
        <v>77</v>
      </c>
      <c r="C14" s="182"/>
      <c r="D14" s="182"/>
      <c r="F14" s="100">
        <f>SUM(F10:F12)</f>
        <v>2897281754</v>
      </c>
      <c r="G14" s="101"/>
      <c r="H14" s="102"/>
      <c r="I14" s="101"/>
      <c r="J14" s="100">
        <f>SUM(J10:J12)</f>
        <v>14946976632</v>
      </c>
      <c r="K14" s="101"/>
      <c r="L14" s="102"/>
    </row>
    <row r="15" spans="2:28" ht="21.75" customHeight="1" thickTop="1"/>
    <row r="16" spans="2:28" ht="30">
      <c r="F16" s="58">
        <v>15</v>
      </c>
    </row>
  </sheetData>
  <sortState xmlns:xlrd2="http://schemas.microsoft.com/office/spreadsheetml/2017/richdata2" ref="B10:J11">
    <sortCondition descending="1" ref="J10:J11"/>
  </sortState>
  <mergeCells count="13">
    <mergeCell ref="B2:L2"/>
    <mergeCell ref="B3:L3"/>
    <mergeCell ref="B4:L4"/>
    <mergeCell ref="B14:D1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27" sqref="B27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42" t="s">
        <v>104</v>
      </c>
      <c r="C2" s="142"/>
      <c r="D2" s="142"/>
      <c r="E2" s="142"/>
      <c r="F2" s="142"/>
    </row>
    <row r="3" spans="2:28" ht="30">
      <c r="B3" s="142" t="s">
        <v>43</v>
      </c>
      <c r="C3" s="142"/>
      <c r="D3" s="142"/>
      <c r="E3" s="142"/>
      <c r="F3" s="142"/>
    </row>
    <row r="4" spans="2:28" ht="30">
      <c r="B4" s="142" t="s">
        <v>129</v>
      </c>
      <c r="C4" s="142"/>
      <c r="D4" s="142"/>
      <c r="E4" s="142"/>
      <c r="F4" s="142"/>
    </row>
    <row r="5" spans="2:28" ht="125.25" customHeight="1"/>
    <row r="6" spans="2:28" s="26" customFormat="1" ht="24">
      <c r="B6" s="63" t="s">
        <v>100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68" t="s">
        <v>73</v>
      </c>
      <c r="D8" s="142" t="s">
        <v>45</v>
      </c>
      <c r="F8" s="142" t="s">
        <v>130</v>
      </c>
    </row>
    <row r="9" spans="2:28" ht="30">
      <c r="B9" s="184" t="s">
        <v>73</v>
      </c>
      <c r="D9" s="185" t="s">
        <v>39</v>
      </c>
      <c r="F9" s="185" t="s">
        <v>39</v>
      </c>
    </row>
    <row r="10" spans="2:28">
      <c r="B10" s="2" t="s">
        <v>73</v>
      </c>
      <c r="D10" s="103">
        <v>0</v>
      </c>
      <c r="E10" s="101"/>
      <c r="F10" s="103">
        <v>0</v>
      </c>
    </row>
    <row r="11" spans="2:28">
      <c r="B11" s="2" t="s">
        <v>109</v>
      </c>
      <c r="D11" s="103">
        <v>0</v>
      </c>
      <c r="E11" s="101"/>
      <c r="F11" s="103">
        <v>0</v>
      </c>
    </row>
    <row r="12" spans="2:28">
      <c r="B12" s="2" t="s">
        <v>74</v>
      </c>
      <c r="D12" s="103">
        <v>0</v>
      </c>
      <c r="E12" s="101"/>
      <c r="F12" s="103">
        <v>0</v>
      </c>
    </row>
    <row r="13" spans="2:28">
      <c r="D13" s="103"/>
      <c r="E13" s="101"/>
      <c r="F13" s="103"/>
    </row>
    <row r="14" spans="2:28" ht="21.75" thickBot="1">
      <c r="B14" s="32" t="s">
        <v>77</v>
      </c>
      <c r="D14" s="100">
        <f>SUM(D10:D12)</f>
        <v>0</v>
      </c>
      <c r="E14" s="101"/>
      <c r="F14" s="100">
        <f>SUM(F10:F12)</f>
        <v>0</v>
      </c>
    </row>
    <row r="15" spans="2:28" ht="21.75" thickTop="1"/>
    <row r="16" spans="2:28" ht="85.5" customHeight="1"/>
    <row r="17" spans="1:6" ht="85.5" customHeight="1"/>
    <row r="18" spans="1:6" ht="30">
      <c r="A18" s="183">
        <v>16</v>
      </c>
      <c r="B18" s="183"/>
      <c r="C18" s="183"/>
      <c r="D18" s="183"/>
      <c r="E18" s="183"/>
      <c r="F18" s="183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L21" sqref="L21"/>
    </sheetView>
  </sheetViews>
  <sheetFormatPr defaultRowHeight="21"/>
  <cols>
    <col min="1" max="1" width="2.5703125" style="2" customWidth="1"/>
    <col min="2" max="2" width="1.28515625" style="2" customWidth="1"/>
    <col min="3" max="3" width="50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>
      <c r="C2" s="142" t="s">
        <v>104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3:17" ht="30">
      <c r="C3" s="142" t="s">
        <v>0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3:17" ht="30">
      <c r="C4" s="142" t="s">
        <v>129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3:17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>
      <c r="C7" s="54" t="s">
        <v>78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>
      <c r="C9" s="143" t="s">
        <v>84</v>
      </c>
      <c r="D9" s="144" t="s">
        <v>124</v>
      </c>
      <c r="E9" s="144" t="s">
        <v>2</v>
      </c>
      <c r="F9" s="144" t="s">
        <v>2</v>
      </c>
      <c r="G9" s="144" t="s">
        <v>2</v>
      </c>
      <c r="I9" s="144" t="s">
        <v>3</v>
      </c>
      <c r="J9" s="144" t="s">
        <v>3</v>
      </c>
      <c r="K9" s="144" t="s">
        <v>3</v>
      </c>
      <c r="M9" s="144" t="s">
        <v>130</v>
      </c>
      <c r="N9" s="144" t="s">
        <v>4</v>
      </c>
      <c r="O9" s="144" t="s">
        <v>4</v>
      </c>
      <c r="P9" s="144" t="s">
        <v>4</v>
      </c>
      <c r="Q9" s="144" t="s">
        <v>4</v>
      </c>
    </row>
    <row r="10" spans="3:17" s="6" customFormat="1" ht="44.25" customHeight="1">
      <c r="C10" s="143"/>
      <c r="D10" s="12"/>
      <c r="E10" s="145" t="s">
        <v>6</v>
      </c>
      <c r="F10" s="12"/>
      <c r="G10" s="145" t="s">
        <v>7</v>
      </c>
      <c r="I10" s="145" t="s">
        <v>85</v>
      </c>
      <c r="J10" s="12"/>
      <c r="K10" s="145" t="s">
        <v>86</v>
      </c>
      <c r="M10" s="145" t="s">
        <v>6</v>
      </c>
      <c r="N10" s="12"/>
      <c r="O10" s="145" t="s">
        <v>7</v>
      </c>
      <c r="Q10" s="147" t="s">
        <v>11</v>
      </c>
    </row>
    <row r="11" spans="3:17" s="6" customFormat="1" ht="39.75" customHeight="1">
      <c r="C11" s="143"/>
      <c r="D11" s="11"/>
      <c r="E11" s="146" t="s">
        <v>6</v>
      </c>
      <c r="F11" s="11"/>
      <c r="G11" s="146" t="s">
        <v>7</v>
      </c>
      <c r="I11" s="146"/>
      <c r="J11" s="11"/>
      <c r="K11" s="146"/>
      <c r="M11" s="146" t="s">
        <v>6</v>
      </c>
      <c r="N11" s="11"/>
      <c r="O11" s="146" t="s">
        <v>7</v>
      </c>
      <c r="Q11" s="148" t="s">
        <v>11</v>
      </c>
    </row>
    <row r="12" spans="3:17" ht="9" customHeight="1">
      <c r="C12" s="41"/>
      <c r="E12" s="3"/>
      <c r="G12" s="3"/>
      <c r="I12" s="3"/>
      <c r="K12" s="3"/>
      <c r="M12" s="3"/>
      <c r="O12" s="3"/>
      <c r="Q12" s="8"/>
    </row>
    <row r="13" spans="3:17">
      <c r="C13" s="2" t="s">
        <v>114</v>
      </c>
      <c r="E13" s="3">
        <f>'سهام پروژه'!G15</f>
        <v>30000000000</v>
      </c>
      <c r="G13" s="3">
        <f>'سهام پروژه'!I15</f>
        <v>30000000000</v>
      </c>
      <c r="I13" s="3">
        <f>'سهام پروژه'!M15</f>
        <v>50000000000</v>
      </c>
      <c r="K13" s="3">
        <f>'سهام پروژه'!Q15</f>
        <v>0</v>
      </c>
      <c r="M13" s="3">
        <f>'سهام پروژه'!W15</f>
        <v>80000000000</v>
      </c>
      <c r="O13" s="3">
        <f>'سهام پروژه'!Y15</f>
        <v>80000000000</v>
      </c>
      <c r="Q13" s="8">
        <f t="shared" ref="Q13:Q17" si="0">O13/$O$18</f>
        <v>0.37395929373536263</v>
      </c>
    </row>
    <row r="14" spans="3:17">
      <c r="C14" s="2" t="s">
        <v>101</v>
      </c>
      <c r="E14" s="3">
        <f>سپرده!L17</f>
        <v>10483468177</v>
      </c>
      <c r="G14" s="3">
        <f>E14</f>
        <v>10483468177</v>
      </c>
      <c r="I14" s="3">
        <f>سپرده!N17</f>
        <v>71095679016</v>
      </c>
      <c r="K14" s="3">
        <f>سپرده!P17</f>
        <v>77652120000</v>
      </c>
      <c r="M14" s="3">
        <f>سپرده!R17</f>
        <v>3927027193</v>
      </c>
      <c r="O14" s="3">
        <f>سپرده!R17</f>
        <v>3927027193</v>
      </c>
      <c r="Q14" s="8">
        <f t="shared" si="0"/>
        <v>1.8356853944673047E-2</v>
      </c>
    </row>
    <row r="15" spans="3:17" hidden="1">
      <c r="C15" s="2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>
      <c r="C16" s="2" t="s">
        <v>83</v>
      </c>
      <c r="E16" s="3">
        <f>'گواهی سپرده'!N15</f>
        <v>170000000000</v>
      </c>
      <c r="G16" s="3">
        <f>'گواهی سپرده'!P15</f>
        <v>170000000000</v>
      </c>
      <c r="I16" s="3">
        <f>'گواهی سپرده'!T15</f>
        <v>0</v>
      </c>
      <c r="K16" s="3">
        <f>'گواهی سپرده'!X15</f>
        <v>40000000000</v>
      </c>
      <c r="M16" s="3">
        <f>'گواهی سپرده'!AB15</f>
        <v>130000000000</v>
      </c>
      <c r="O16" s="3">
        <f>'گواهی سپرده'!AD15</f>
        <v>130000000000</v>
      </c>
      <c r="Q16" s="8">
        <f t="shared" si="0"/>
        <v>0.60768385231996436</v>
      </c>
    </row>
    <row r="17" spans="3:17" hidden="1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>
      <c r="C18" s="2" t="s">
        <v>77</v>
      </c>
      <c r="D18" s="3">
        <f t="shared" ref="D18" si="1">SUM(D12:D17)</f>
        <v>0</v>
      </c>
      <c r="E18" s="10">
        <f t="shared" ref="E18:P18" si="2">SUM(E12:E17)</f>
        <v>210483468177</v>
      </c>
      <c r="F18" s="3">
        <f t="shared" si="2"/>
        <v>0</v>
      </c>
      <c r="G18" s="10">
        <f>SUM(G12:G17)</f>
        <v>210483468177</v>
      </c>
      <c r="H18" s="3">
        <f t="shared" si="2"/>
        <v>0</v>
      </c>
      <c r="I18" s="10">
        <f t="shared" si="2"/>
        <v>121095679016</v>
      </c>
      <c r="J18" s="3">
        <f t="shared" si="2"/>
        <v>0</v>
      </c>
      <c r="K18" s="10">
        <f t="shared" si="2"/>
        <v>117652120000</v>
      </c>
      <c r="L18" s="3">
        <f t="shared" si="2"/>
        <v>0</v>
      </c>
      <c r="M18" s="10">
        <f t="shared" si="2"/>
        <v>213927027193</v>
      </c>
      <c r="N18" s="3">
        <f t="shared" si="2"/>
        <v>0</v>
      </c>
      <c r="O18" s="10">
        <f>SUM(O12:O17)</f>
        <v>213927027193</v>
      </c>
      <c r="P18" s="3">
        <f t="shared" si="2"/>
        <v>0</v>
      </c>
      <c r="Q18" s="33">
        <f t="shared" ref="Q18" si="3">O18/$O$18</f>
        <v>1</v>
      </c>
    </row>
    <row r="19" spans="3:17" ht="21.75" thickTop="1">
      <c r="Q19" s="8"/>
    </row>
    <row r="22" spans="3:17" ht="30">
      <c r="I22" s="55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A13" sqref="A13:XFD14"/>
    </sheetView>
  </sheetViews>
  <sheetFormatPr defaultRowHeight="33"/>
  <cols>
    <col min="1" max="1" width="2.5703125" style="57" customWidth="1"/>
    <col min="2" max="2" width="1.28515625" style="57" customWidth="1"/>
    <col min="3" max="3" width="46.28515625" style="57" bestFit="1" customWidth="1"/>
    <col min="4" max="4" width="1" style="57" customWidth="1"/>
    <col min="5" max="5" width="9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9" style="57" bestFit="1" customWidth="1"/>
    <col min="12" max="12" width="3.5703125" style="57" bestFit="1" customWidth="1"/>
    <col min="13" max="13" width="26.140625" style="57" bestFit="1" customWidth="1"/>
    <col min="14" max="14" width="3.5703125" style="57" bestFit="1" customWidth="1"/>
    <col min="15" max="15" width="9" style="57" bestFit="1" customWidth="1"/>
    <col min="16" max="16" width="3.42578125" style="57" bestFit="1" customWidth="1"/>
    <col min="17" max="17" width="16.85546875" style="57" bestFit="1" customWidth="1"/>
    <col min="18" max="18" width="3.5703125" style="57" bestFit="1" customWidth="1"/>
    <col min="19" max="19" width="9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0.14062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>
      <c r="C2" s="154" t="s">
        <v>104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3:27" ht="46.5">
      <c r="C3" s="154" t="s">
        <v>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</row>
    <row r="4" spans="3:27" ht="46.5">
      <c r="C4" s="154" t="s">
        <v>129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</row>
    <row r="5" spans="3:27" ht="147" customHeight="1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>
      <c r="C6" s="153" t="s">
        <v>113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</row>
    <row r="8" spans="3:27" s="76" customFormat="1" ht="34.5" customHeight="1">
      <c r="C8" s="149" t="s">
        <v>1</v>
      </c>
      <c r="E8" s="152" t="s">
        <v>124</v>
      </c>
      <c r="F8" s="152" t="s">
        <v>2</v>
      </c>
      <c r="G8" s="152" t="s">
        <v>2</v>
      </c>
      <c r="H8" s="152" t="s">
        <v>2</v>
      </c>
      <c r="I8" s="152" t="s">
        <v>2</v>
      </c>
      <c r="J8" s="155"/>
      <c r="K8" s="152" t="s">
        <v>3</v>
      </c>
      <c r="L8" s="152" t="s">
        <v>3</v>
      </c>
      <c r="M8" s="152" t="s">
        <v>3</v>
      </c>
      <c r="N8" s="152" t="s">
        <v>3</v>
      </c>
      <c r="O8" s="152" t="s">
        <v>3</v>
      </c>
      <c r="P8" s="152" t="s">
        <v>3</v>
      </c>
      <c r="Q8" s="152" t="s">
        <v>3</v>
      </c>
      <c r="R8" s="155"/>
      <c r="S8" s="152" t="s">
        <v>130</v>
      </c>
      <c r="T8" s="152" t="s">
        <v>4</v>
      </c>
      <c r="U8" s="152" t="s">
        <v>4</v>
      </c>
      <c r="V8" s="152" t="s">
        <v>4</v>
      </c>
      <c r="W8" s="152" t="s">
        <v>4</v>
      </c>
      <c r="X8" s="152" t="s">
        <v>4</v>
      </c>
      <c r="Y8" s="152" t="s">
        <v>4</v>
      </c>
      <c r="Z8" s="152" t="s">
        <v>4</v>
      </c>
      <c r="AA8" s="152" t="s">
        <v>4</v>
      </c>
    </row>
    <row r="9" spans="3:27" s="76" customFormat="1" ht="44.25" customHeight="1">
      <c r="C9" s="149" t="s">
        <v>1</v>
      </c>
      <c r="D9" s="155"/>
      <c r="E9" s="150" t="s">
        <v>5</v>
      </c>
      <c r="F9" s="156"/>
      <c r="G9" s="150" t="s">
        <v>6</v>
      </c>
      <c r="H9" s="77"/>
      <c r="I9" s="150" t="s">
        <v>7</v>
      </c>
      <c r="J9" s="155"/>
      <c r="K9" s="150" t="s">
        <v>8</v>
      </c>
      <c r="L9" s="150" t="s">
        <v>8</v>
      </c>
      <c r="M9" s="150" t="s">
        <v>8</v>
      </c>
      <c r="N9" s="77"/>
      <c r="O9" s="150" t="s">
        <v>9</v>
      </c>
      <c r="P9" s="150" t="s">
        <v>9</v>
      </c>
      <c r="Q9" s="150" t="s">
        <v>9</v>
      </c>
      <c r="R9" s="155"/>
      <c r="S9" s="150" t="s">
        <v>5</v>
      </c>
      <c r="T9" s="156"/>
      <c r="U9" s="150" t="s">
        <v>10</v>
      </c>
      <c r="V9" s="156"/>
      <c r="W9" s="150" t="s">
        <v>6</v>
      </c>
      <c r="X9" s="156"/>
      <c r="Y9" s="150" t="s">
        <v>7</v>
      </c>
      <c r="Z9" s="155"/>
      <c r="AA9" s="150" t="s">
        <v>11</v>
      </c>
    </row>
    <row r="10" spans="3:27" s="76" customFormat="1" ht="54" customHeight="1">
      <c r="C10" s="149" t="s">
        <v>1</v>
      </c>
      <c r="D10" s="155"/>
      <c r="E10" s="151" t="s">
        <v>5</v>
      </c>
      <c r="F10" s="157"/>
      <c r="G10" s="151" t="s">
        <v>6</v>
      </c>
      <c r="H10" s="78"/>
      <c r="I10" s="151" t="s">
        <v>7</v>
      </c>
      <c r="J10" s="155"/>
      <c r="K10" s="151" t="s">
        <v>5</v>
      </c>
      <c r="L10" s="78"/>
      <c r="M10" s="151" t="s">
        <v>6</v>
      </c>
      <c r="N10" s="78"/>
      <c r="O10" s="151" t="s">
        <v>5</v>
      </c>
      <c r="P10" s="78"/>
      <c r="Q10" s="151" t="s">
        <v>12</v>
      </c>
      <c r="R10" s="155"/>
      <c r="S10" s="151" t="s">
        <v>5</v>
      </c>
      <c r="T10" s="157"/>
      <c r="U10" s="151" t="s">
        <v>10</v>
      </c>
      <c r="V10" s="157"/>
      <c r="W10" s="151" t="s">
        <v>6</v>
      </c>
      <c r="X10" s="157"/>
      <c r="Y10" s="151" t="s">
        <v>7</v>
      </c>
      <c r="Z10" s="155"/>
      <c r="AA10" s="151" t="s">
        <v>11</v>
      </c>
    </row>
    <row r="11" spans="3:27">
      <c r="C11" s="79" t="s">
        <v>112</v>
      </c>
      <c r="E11" s="80"/>
      <c r="G11" s="80">
        <v>30000000000</v>
      </c>
      <c r="I11" s="80">
        <v>30000000000</v>
      </c>
      <c r="K11" s="80"/>
      <c r="M11" s="80">
        <v>20000000000</v>
      </c>
      <c r="O11" s="80"/>
      <c r="P11" s="57">
        <v>0</v>
      </c>
      <c r="Q11" s="80"/>
      <c r="S11" s="80"/>
      <c r="U11" s="80"/>
      <c r="W11" s="80">
        <f>M11+G11</f>
        <v>50000000000</v>
      </c>
      <c r="Y11" s="80">
        <f>W11</f>
        <v>50000000000</v>
      </c>
      <c r="AA11" s="81">
        <f>Y11/'سرمایه گذاری ها'!$O$18</f>
        <v>0.23372455858460164</v>
      </c>
    </row>
    <row r="12" spans="3:27">
      <c r="C12" s="57" t="s">
        <v>131</v>
      </c>
      <c r="E12" s="80"/>
      <c r="G12" s="80">
        <v>0</v>
      </c>
      <c r="I12" s="80">
        <v>0</v>
      </c>
      <c r="K12" s="80"/>
      <c r="M12" s="80">
        <v>30000000000</v>
      </c>
      <c r="O12" s="80"/>
      <c r="Q12" s="80"/>
      <c r="S12" s="80"/>
      <c r="U12" s="80"/>
      <c r="W12" s="80">
        <f>M12+G12</f>
        <v>30000000000</v>
      </c>
      <c r="Y12" s="80">
        <f>W12</f>
        <v>30000000000</v>
      </c>
      <c r="AA12" s="81">
        <f>Y12/'سرمایه گذاری ها'!$O$18</f>
        <v>0.14023473515076099</v>
      </c>
    </row>
    <row r="13" spans="3:27" ht="18" customHeight="1">
      <c r="E13" s="80"/>
      <c r="G13" s="80"/>
      <c r="I13" s="80"/>
      <c r="K13" s="80"/>
      <c r="M13" s="80"/>
      <c r="O13" s="80"/>
      <c r="Q13" s="80"/>
      <c r="S13" s="80"/>
      <c r="U13" s="80"/>
      <c r="W13" s="80"/>
      <c r="Y13" s="80"/>
      <c r="AA13" s="81"/>
    </row>
    <row r="14" spans="3:27" ht="18" customHeight="1">
      <c r="E14" s="80"/>
      <c r="G14" s="80"/>
      <c r="I14" s="80"/>
      <c r="K14" s="80"/>
      <c r="M14" s="80"/>
      <c r="O14" s="80"/>
      <c r="Q14" s="80"/>
      <c r="S14" s="80"/>
      <c r="U14" s="80"/>
      <c r="W14" s="80"/>
      <c r="Y14" s="80"/>
      <c r="AA14" s="81"/>
    </row>
    <row r="15" spans="3:27" ht="33.75" thickBot="1">
      <c r="C15" s="57" t="s">
        <v>77</v>
      </c>
      <c r="E15" s="82"/>
      <c r="F15" s="80"/>
      <c r="G15" s="82">
        <f>SUM(G11:G13)</f>
        <v>30000000000</v>
      </c>
      <c r="H15" s="82"/>
      <c r="I15" s="82">
        <f>SUM(I11:I13)</f>
        <v>30000000000</v>
      </c>
      <c r="J15" s="82"/>
      <c r="K15" s="82">
        <f>SUM(K11:K13)</f>
        <v>0</v>
      </c>
      <c r="L15" s="82"/>
      <c r="M15" s="82">
        <f>SUM(M11:M13)</f>
        <v>50000000000</v>
      </c>
      <c r="N15" s="82"/>
      <c r="O15" s="82">
        <f>SUM(O11:O13)</f>
        <v>0</v>
      </c>
      <c r="P15" s="82"/>
      <c r="Q15" s="82">
        <f>SUM(Q11:Q13)</f>
        <v>0</v>
      </c>
      <c r="R15" s="82"/>
      <c r="S15" s="82">
        <f>SUM(S11:S13)</f>
        <v>0</v>
      </c>
      <c r="T15" s="82"/>
      <c r="U15" s="82">
        <f>SUM(U11:U13)</f>
        <v>0</v>
      </c>
      <c r="V15" s="82"/>
      <c r="W15" s="82">
        <f>SUM(W11:W13)</f>
        <v>80000000000</v>
      </c>
      <c r="X15" s="82"/>
      <c r="Y15" s="82">
        <f>SUM(Y11:Y13)</f>
        <v>80000000000</v>
      </c>
      <c r="Z15" s="80"/>
      <c r="AA15" s="85">
        <f>SUM(AA11:AA13)</f>
        <v>0.37395929373536263</v>
      </c>
    </row>
    <row r="16" spans="3:27" ht="63.75" customHeight="1" thickTop="1"/>
    <row r="17" spans="15:15" ht="30.75" customHeight="1">
      <c r="O17" s="131">
        <v>2</v>
      </c>
    </row>
  </sheetData>
  <sortState xmlns:xlrd2="http://schemas.microsoft.com/office/spreadsheetml/2017/richdata2" ref="C11:AA13">
    <sortCondition descending="1" ref="Y11:Y13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2" t="s">
        <v>104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2:28" ht="30">
      <c r="B3" s="142" t="s">
        <v>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2:28" ht="30">
      <c r="B4" s="142" t="s">
        <v>129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58" t="s">
        <v>124</v>
      </c>
      <c r="E8" s="158" t="s">
        <v>2</v>
      </c>
      <c r="F8" s="158" t="s">
        <v>2</v>
      </c>
      <c r="G8" s="158" t="s">
        <v>2</v>
      </c>
      <c r="H8" s="158" t="s">
        <v>2</v>
      </c>
      <c r="I8" s="158" t="s">
        <v>2</v>
      </c>
      <c r="J8" s="158" t="s">
        <v>2</v>
      </c>
      <c r="K8" s="15"/>
      <c r="L8" s="158" t="s">
        <v>130</v>
      </c>
      <c r="M8" s="158" t="s">
        <v>4</v>
      </c>
      <c r="N8" s="158" t="s">
        <v>4</v>
      </c>
      <c r="O8" s="158" t="s">
        <v>4</v>
      </c>
      <c r="P8" s="158" t="s">
        <v>4</v>
      </c>
      <c r="Q8" s="158" t="s">
        <v>4</v>
      </c>
      <c r="R8" s="158" t="s">
        <v>4</v>
      </c>
      <c r="S8" s="15"/>
    </row>
    <row r="9" spans="2:28" ht="30">
      <c r="B9" s="21" t="s">
        <v>1</v>
      </c>
      <c r="C9" s="15"/>
      <c r="D9" s="18" t="s">
        <v>13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0" spans="2:28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>
      <c r="B11" s="22" t="s">
        <v>77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/>
    <row r="17" spans="10:10" ht="30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>
      <c r="B2" s="161" t="s">
        <v>104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</row>
    <row r="3" spans="2:38" ht="39">
      <c r="B3" s="161" t="s"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</row>
    <row r="4" spans="2:38" ht="39">
      <c r="B4" s="161" t="s">
        <v>129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</row>
    <row r="5" spans="2:38" ht="39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>
      <c r="B8" s="159" t="s">
        <v>90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>
      <c r="B10" s="142" t="s">
        <v>17</v>
      </c>
      <c r="C10" s="142" t="s">
        <v>17</v>
      </c>
      <c r="D10" s="142" t="s">
        <v>17</v>
      </c>
      <c r="E10" s="142" t="s">
        <v>17</v>
      </c>
      <c r="F10" s="142" t="s">
        <v>17</v>
      </c>
      <c r="G10" s="142" t="s">
        <v>17</v>
      </c>
      <c r="H10" s="142" t="s">
        <v>17</v>
      </c>
      <c r="I10" s="142" t="s">
        <v>17</v>
      </c>
      <c r="J10" s="142" t="s">
        <v>17</v>
      </c>
      <c r="K10" s="142" t="s">
        <v>17</v>
      </c>
      <c r="L10" s="142" t="s">
        <v>17</v>
      </c>
      <c r="M10" s="142" t="s">
        <v>17</v>
      </c>
      <c r="N10" s="142" t="s">
        <v>17</v>
      </c>
      <c r="P10" s="142" t="s">
        <v>124</v>
      </c>
      <c r="Q10" s="142" t="s">
        <v>2</v>
      </c>
      <c r="R10" s="142" t="s">
        <v>2</v>
      </c>
      <c r="S10" s="142" t="s">
        <v>2</v>
      </c>
      <c r="T10" s="142" t="s">
        <v>2</v>
      </c>
      <c r="V10" s="142" t="s">
        <v>3</v>
      </c>
      <c r="W10" s="142" t="s">
        <v>3</v>
      </c>
      <c r="X10" s="142" t="s">
        <v>3</v>
      </c>
      <c r="Y10" s="142" t="s">
        <v>3</v>
      </c>
      <c r="Z10" s="142" t="s">
        <v>3</v>
      </c>
      <c r="AA10" s="142" t="s">
        <v>3</v>
      </c>
      <c r="AB10" s="142" t="s">
        <v>3</v>
      </c>
      <c r="AD10" s="142" t="s">
        <v>130</v>
      </c>
      <c r="AE10" s="142" t="s">
        <v>4</v>
      </c>
      <c r="AF10" s="142" t="s">
        <v>4</v>
      </c>
      <c r="AG10" s="142" t="s">
        <v>4</v>
      </c>
      <c r="AH10" s="142" t="s">
        <v>4</v>
      </c>
      <c r="AI10" s="142" t="s">
        <v>4</v>
      </c>
      <c r="AJ10" s="142" t="s">
        <v>4</v>
      </c>
      <c r="AK10" s="142" t="s">
        <v>4</v>
      </c>
      <c r="AL10" s="142" t="s">
        <v>4</v>
      </c>
    </row>
    <row r="11" spans="2:38" s="16" customFormat="1" ht="45.75" customHeight="1">
      <c r="B11" s="145" t="s">
        <v>18</v>
      </c>
      <c r="C11" s="23"/>
      <c r="D11" s="145" t="s">
        <v>19</v>
      </c>
      <c r="E11" s="23"/>
      <c r="F11" s="145" t="s">
        <v>20</v>
      </c>
      <c r="G11" s="23"/>
      <c r="H11" s="145" t="s">
        <v>21</v>
      </c>
      <c r="I11" s="23"/>
      <c r="J11" s="145" t="s">
        <v>82</v>
      </c>
      <c r="K11" s="23"/>
      <c r="L11" s="145" t="s">
        <v>23</v>
      </c>
      <c r="M11" s="23"/>
      <c r="N11" s="145" t="s">
        <v>16</v>
      </c>
      <c r="P11" s="145" t="s">
        <v>5</v>
      </c>
      <c r="Q11" s="23"/>
      <c r="R11" s="145" t="s">
        <v>6</v>
      </c>
      <c r="S11" s="23"/>
      <c r="T11" s="145" t="s">
        <v>7</v>
      </c>
      <c r="V11" s="145" t="s">
        <v>8</v>
      </c>
      <c r="W11" s="145" t="s">
        <v>8</v>
      </c>
      <c r="X11" s="145" t="s">
        <v>8</v>
      </c>
      <c r="Z11" s="145" t="s">
        <v>9</v>
      </c>
      <c r="AA11" s="145" t="s">
        <v>9</v>
      </c>
      <c r="AB11" s="145" t="s">
        <v>9</v>
      </c>
      <c r="AD11" s="145" t="s">
        <v>5</v>
      </c>
      <c r="AE11" s="23"/>
      <c r="AF11" s="145" t="s">
        <v>24</v>
      </c>
      <c r="AG11" s="23"/>
      <c r="AH11" s="145" t="s">
        <v>6</v>
      </c>
      <c r="AI11" s="23"/>
      <c r="AJ11" s="145" t="s">
        <v>7</v>
      </c>
      <c r="AK11" s="23"/>
      <c r="AL11" s="145" t="s">
        <v>11</v>
      </c>
    </row>
    <row r="12" spans="2:38" s="16" customFormat="1" ht="45.75" customHeight="1">
      <c r="B12" s="146" t="s">
        <v>18</v>
      </c>
      <c r="C12" s="24"/>
      <c r="D12" s="146" t="s">
        <v>19</v>
      </c>
      <c r="E12" s="24"/>
      <c r="F12" s="146" t="s">
        <v>20</v>
      </c>
      <c r="G12" s="24"/>
      <c r="H12" s="146" t="s">
        <v>21</v>
      </c>
      <c r="I12" s="24"/>
      <c r="J12" s="146" t="s">
        <v>22</v>
      </c>
      <c r="K12" s="24"/>
      <c r="L12" s="146" t="s">
        <v>23</v>
      </c>
      <c r="M12" s="24"/>
      <c r="N12" s="146" t="s">
        <v>16</v>
      </c>
      <c r="P12" s="146" t="s">
        <v>5</v>
      </c>
      <c r="Q12" s="24"/>
      <c r="R12" s="146" t="s">
        <v>6</v>
      </c>
      <c r="S12" s="24"/>
      <c r="T12" s="146" t="s">
        <v>7</v>
      </c>
      <c r="V12" s="146" t="s">
        <v>5</v>
      </c>
      <c r="W12" s="24"/>
      <c r="X12" s="146" t="s">
        <v>6</v>
      </c>
      <c r="Z12" s="146" t="s">
        <v>5</v>
      </c>
      <c r="AA12" s="24"/>
      <c r="AB12" s="146" t="s">
        <v>12</v>
      </c>
      <c r="AD12" s="146" t="s">
        <v>5</v>
      </c>
      <c r="AE12" s="24"/>
      <c r="AF12" s="146" t="s">
        <v>24</v>
      </c>
      <c r="AG12" s="24"/>
      <c r="AH12" s="146" t="s">
        <v>6</v>
      </c>
      <c r="AI12" s="24"/>
      <c r="AJ12" s="146" t="s">
        <v>7</v>
      </c>
      <c r="AK12" s="24"/>
      <c r="AL12" s="146" t="s">
        <v>11</v>
      </c>
    </row>
    <row r="13" spans="2:38" ht="21.7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5"/>
    </row>
    <row r="14" spans="2:38" ht="21.7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5"/>
    </row>
    <row r="15" spans="2:38" ht="21.7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5"/>
    </row>
    <row r="16" spans="2:38" ht="21.7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5"/>
    </row>
    <row r="17" spans="2:38" ht="27" thickBot="1">
      <c r="B17" s="160" t="s">
        <v>77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2"/>
      <c r="P17" s="70">
        <f>SUM(P13:P15)</f>
        <v>0</v>
      </c>
      <c r="Q17" s="28"/>
      <c r="R17" s="70">
        <f>SUM(R13:R15)</f>
        <v>0</v>
      </c>
      <c r="S17" s="28"/>
      <c r="T17" s="70">
        <f>SUM(T13:T15)</f>
        <v>0</v>
      </c>
      <c r="U17" s="28"/>
      <c r="V17" s="70">
        <f>SUM(V13:V15)</f>
        <v>0</v>
      </c>
      <c r="W17" s="28"/>
      <c r="X17" s="70">
        <f>SUM(X13:X15)</f>
        <v>0</v>
      </c>
      <c r="Y17" s="28"/>
      <c r="Z17" s="70">
        <f>SUM(Z13:Z15)</f>
        <v>0</v>
      </c>
      <c r="AA17" s="28"/>
      <c r="AB17" s="70">
        <f>SUM(AB13:AB15)</f>
        <v>0</v>
      </c>
      <c r="AC17" s="28"/>
      <c r="AD17" s="70">
        <f>SUM(AD13:AD15)</f>
        <v>0</v>
      </c>
      <c r="AE17" s="71"/>
      <c r="AF17" s="70"/>
      <c r="AG17" s="28"/>
      <c r="AH17" s="70">
        <f>SUM(AH13:AH15)</f>
        <v>0</v>
      </c>
      <c r="AI17" s="28"/>
      <c r="AJ17" s="70">
        <f>SUM(AJ13:AJ15)</f>
        <v>0</v>
      </c>
      <c r="AK17" s="28"/>
      <c r="AL17" s="84">
        <f>SUM(AL13:AL15)</f>
        <v>0</v>
      </c>
    </row>
    <row r="18" spans="2:38" ht="21" customHeight="1" thickTop="1"/>
    <row r="24" spans="2:38" ht="33">
      <c r="T24" s="57">
        <v>4</v>
      </c>
    </row>
  </sheetData>
  <sortState xmlns:xlrd2="http://schemas.microsoft.com/office/spreadsheetml/2017/richdata2" ref="B13:AL16">
    <sortCondition descending="1" ref="AJ13:AJ16"/>
  </sortState>
  <mergeCells count="30"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topLeftCell="C1" zoomScale="70" zoomScaleNormal="70" zoomScaleSheetLayoutView="70" workbookViewId="0">
      <selection activeCell="J17" sqref="J17:AD17"/>
    </sheetView>
  </sheetViews>
  <sheetFormatPr defaultRowHeight="21"/>
  <cols>
    <col min="1" max="1" width="2.28515625" style="1" customWidth="1"/>
    <col min="2" max="2" width="62.71093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11.855468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24.7109375" style="1" bestFit="1" customWidth="1"/>
    <col min="11" max="11" width="1" style="1" customWidth="1"/>
    <col min="12" max="12" width="14.85546875" style="1" bestFit="1" customWidth="1"/>
    <col min="13" max="13" width="1" style="1" customWidth="1"/>
    <col min="14" max="14" width="29.85546875" style="1" bestFit="1" customWidth="1"/>
    <col min="15" max="15" width="1" style="1" customWidth="1"/>
    <col min="16" max="16" width="30" style="1" bestFit="1" customWidth="1"/>
    <col min="17" max="17" width="1" style="1" customWidth="1"/>
    <col min="18" max="18" width="20.425781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8" style="1" bestFit="1" customWidth="1"/>
    <col min="23" max="23" width="1" style="1" customWidth="1"/>
    <col min="24" max="24" width="25.5703125" style="1" bestFit="1" customWidth="1"/>
    <col min="25" max="25" width="1" style="1" customWidth="1"/>
    <col min="26" max="26" width="20.42578125" style="1" bestFit="1" customWidth="1"/>
    <col min="27" max="27" width="1" style="1" customWidth="1"/>
    <col min="28" max="28" width="29.85546875" style="1" bestFit="1" customWidth="1"/>
    <col min="29" max="29" width="1" style="1" customWidth="1"/>
    <col min="30" max="30" width="29.85546875" style="1" bestFit="1" customWidth="1"/>
    <col min="31" max="31" width="1" style="1" customWidth="1"/>
    <col min="32" max="32" width="1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61" t="s">
        <v>104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</row>
    <row r="3" spans="2:32" ht="39">
      <c r="B3" s="161" t="s"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</row>
    <row r="4" spans="2:32" ht="39">
      <c r="B4" s="161" t="s">
        <v>129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</row>
    <row r="5" spans="2:32" ht="39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44" t="s">
        <v>30</v>
      </c>
      <c r="C10" s="144" t="s">
        <v>30</v>
      </c>
      <c r="D10" s="144" t="s">
        <v>30</v>
      </c>
      <c r="E10" s="144" t="s">
        <v>30</v>
      </c>
      <c r="F10" s="144" t="s">
        <v>30</v>
      </c>
      <c r="G10" s="144" t="s">
        <v>30</v>
      </c>
      <c r="H10" s="144" t="s">
        <v>30</v>
      </c>
      <c r="I10" s="144" t="s">
        <v>30</v>
      </c>
      <c r="J10" s="144" t="s">
        <v>30</v>
      </c>
      <c r="L10" s="144" t="s">
        <v>124</v>
      </c>
      <c r="M10" s="144" t="s">
        <v>2</v>
      </c>
      <c r="N10" s="144" t="s">
        <v>2</v>
      </c>
      <c r="O10" s="144" t="s">
        <v>2</v>
      </c>
      <c r="P10" s="144" t="s">
        <v>2</v>
      </c>
      <c r="R10" s="144" t="s">
        <v>3</v>
      </c>
      <c r="S10" s="144" t="s">
        <v>3</v>
      </c>
      <c r="T10" s="144" t="s">
        <v>3</v>
      </c>
      <c r="U10" s="144" t="s">
        <v>3</v>
      </c>
      <c r="V10" s="144" t="s">
        <v>3</v>
      </c>
      <c r="W10" s="144" t="s">
        <v>3</v>
      </c>
      <c r="X10" s="144" t="s">
        <v>3</v>
      </c>
      <c r="Z10" s="144" t="s">
        <v>130</v>
      </c>
      <c r="AA10" s="144" t="s">
        <v>4</v>
      </c>
      <c r="AB10" s="144" t="s">
        <v>4</v>
      </c>
      <c r="AC10" s="144" t="s">
        <v>4</v>
      </c>
      <c r="AD10" s="144" t="s">
        <v>4</v>
      </c>
      <c r="AE10" s="144" t="s">
        <v>4</v>
      </c>
      <c r="AF10" s="144" t="s">
        <v>4</v>
      </c>
    </row>
    <row r="11" spans="2:32" s="16" customFormat="1" ht="39.75" customHeight="1">
      <c r="B11" s="145" t="s">
        <v>31</v>
      </c>
      <c r="C11" s="23"/>
      <c r="D11" s="145" t="s">
        <v>82</v>
      </c>
      <c r="E11" s="23"/>
      <c r="F11" s="145" t="s">
        <v>23</v>
      </c>
      <c r="G11" s="23"/>
      <c r="H11" s="145" t="s">
        <v>32</v>
      </c>
      <c r="I11" s="23"/>
      <c r="J11" s="145" t="s">
        <v>20</v>
      </c>
      <c r="L11" s="145" t="s">
        <v>5</v>
      </c>
      <c r="M11" s="23"/>
      <c r="N11" s="145" t="s">
        <v>6</v>
      </c>
      <c r="O11" s="23"/>
      <c r="P11" s="145" t="s">
        <v>7</v>
      </c>
      <c r="R11" s="145" t="s">
        <v>8</v>
      </c>
      <c r="S11" s="145" t="s">
        <v>8</v>
      </c>
      <c r="T11" s="145" t="s">
        <v>8</v>
      </c>
      <c r="U11" s="23"/>
      <c r="V11" s="145" t="s">
        <v>9</v>
      </c>
      <c r="W11" s="145" t="s">
        <v>9</v>
      </c>
      <c r="X11" s="145" t="s">
        <v>9</v>
      </c>
      <c r="Z11" s="145" t="s">
        <v>5</v>
      </c>
      <c r="AA11" s="23"/>
      <c r="AB11" s="145" t="s">
        <v>6</v>
      </c>
      <c r="AC11" s="23"/>
      <c r="AD11" s="145" t="s">
        <v>7</v>
      </c>
      <c r="AE11" s="23"/>
      <c r="AF11" s="145" t="s">
        <v>33</v>
      </c>
    </row>
    <row r="12" spans="2:32" s="16" customFormat="1" ht="54.75" customHeight="1">
      <c r="B12" s="146" t="s">
        <v>31</v>
      </c>
      <c r="C12" s="24"/>
      <c r="D12" s="146" t="s">
        <v>22</v>
      </c>
      <c r="E12" s="24"/>
      <c r="F12" s="146" t="s">
        <v>23</v>
      </c>
      <c r="G12" s="24"/>
      <c r="H12" s="146" t="s">
        <v>32</v>
      </c>
      <c r="I12" s="24"/>
      <c r="J12" s="146" t="s">
        <v>20</v>
      </c>
      <c r="L12" s="146" t="s">
        <v>5</v>
      </c>
      <c r="M12" s="24"/>
      <c r="N12" s="146" t="s">
        <v>6</v>
      </c>
      <c r="O12" s="24"/>
      <c r="P12" s="146" t="s">
        <v>7</v>
      </c>
      <c r="R12" s="146" t="s">
        <v>5</v>
      </c>
      <c r="S12" s="24"/>
      <c r="T12" s="146" t="s">
        <v>6</v>
      </c>
      <c r="U12" s="24"/>
      <c r="V12" s="146" t="s">
        <v>5</v>
      </c>
      <c r="W12" s="24"/>
      <c r="X12" s="146" t="s">
        <v>12</v>
      </c>
      <c r="Z12" s="146" t="s">
        <v>5</v>
      </c>
      <c r="AA12" s="24"/>
      <c r="AB12" s="146" t="s">
        <v>6</v>
      </c>
      <c r="AC12" s="24"/>
      <c r="AD12" s="146" t="s">
        <v>7</v>
      </c>
      <c r="AE12" s="24"/>
      <c r="AF12" s="146" t="s">
        <v>33</v>
      </c>
    </row>
    <row r="13" spans="2:32" s="16" customFormat="1" ht="30">
      <c r="B13" s="138" t="s">
        <v>122</v>
      </c>
      <c r="D13" s="136" t="s">
        <v>123</v>
      </c>
      <c r="E13" s="136"/>
      <c r="F13" s="136">
        <v>18</v>
      </c>
      <c r="G13" s="136"/>
      <c r="H13" s="136">
        <v>8</v>
      </c>
      <c r="I13" s="136"/>
      <c r="J13" s="136" t="s">
        <v>105</v>
      </c>
      <c r="K13" s="136"/>
      <c r="L13" s="136">
        <v>1700000</v>
      </c>
      <c r="M13" s="136"/>
      <c r="N13" s="139">
        <v>170000000000</v>
      </c>
      <c r="O13" s="139"/>
      <c r="P13" s="139">
        <v>170000000000</v>
      </c>
      <c r="Q13" s="136"/>
      <c r="R13" s="139">
        <v>0</v>
      </c>
      <c r="S13" s="136"/>
      <c r="T13" s="139">
        <v>0</v>
      </c>
      <c r="U13" s="136"/>
      <c r="V13" s="136">
        <v>400000</v>
      </c>
      <c r="W13" s="136"/>
      <c r="X13" s="136">
        <v>40000000000</v>
      </c>
      <c r="Y13" s="136"/>
      <c r="Z13" s="139">
        <v>1300000</v>
      </c>
      <c r="AA13" s="139"/>
      <c r="AB13" s="139">
        <v>130000000000</v>
      </c>
      <c r="AC13" s="139"/>
      <c r="AD13" s="139">
        <v>130000000000</v>
      </c>
      <c r="AF13" s="89">
        <f>AD13/'سرمایه گذاری ها'!$O$18</f>
        <v>0.60768385231996436</v>
      </c>
    </row>
    <row r="14" spans="2:32" s="16" customFormat="1" ht="32.2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>
      <c r="B15" s="162" t="s">
        <v>77</v>
      </c>
      <c r="C15" s="162"/>
      <c r="D15" s="162"/>
      <c r="E15" s="162"/>
      <c r="F15" s="162"/>
      <c r="G15" s="162"/>
      <c r="H15" s="162"/>
      <c r="I15" s="162"/>
      <c r="J15" s="162"/>
      <c r="K15" s="27"/>
      <c r="L15" s="90">
        <f>SUM(L13:L13)</f>
        <v>1700000</v>
      </c>
      <c r="M15" s="27"/>
      <c r="N15" s="90">
        <f>SUM(N13:N13)</f>
        <v>170000000000</v>
      </c>
      <c r="O15" s="27"/>
      <c r="P15" s="90">
        <f>SUM(P13:P13)</f>
        <v>170000000000</v>
      </c>
      <c r="Q15" s="27"/>
      <c r="R15" s="90">
        <f>SUM(R13:R13)</f>
        <v>0</v>
      </c>
      <c r="S15" s="27"/>
      <c r="T15" s="90">
        <f>SUM(T13:T13)</f>
        <v>0</v>
      </c>
      <c r="U15" s="27"/>
      <c r="V15" s="90">
        <f>SUM(V13:V13)</f>
        <v>400000</v>
      </c>
      <c r="W15" s="27"/>
      <c r="X15" s="90">
        <f>SUM(X13:X13)</f>
        <v>40000000000</v>
      </c>
      <c r="Y15" s="27"/>
      <c r="Z15" s="90">
        <f>SUM(Z13:Z13)</f>
        <v>1300000</v>
      </c>
      <c r="AA15" s="27"/>
      <c r="AB15" s="90">
        <f>SUM(AB13:AB13)</f>
        <v>130000000000</v>
      </c>
      <c r="AC15" s="27"/>
      <c r="AD15" s="90">
        <f>SUM(AD13:AD13)</f>
        <v>130000000000</v>
      </c>
      <c r="AE15" s="27"/>
      <c r="AF15" s="91">
        <f>SUM(AF13:AF13)</f>
        <v>0.60768385231996436</v>
      </c>
    </row>
    <row r="16" spans="2:32" ht="21.75" thickTop="1"/>
    <row r="27" spans="16:16" ht="33">
      <c r="P27" s="57">
        <v>5</v>
      </c>
    </row>
  </sheetData>
  <sortState xmlns:xlrd2="http://schemas.microsoft.com/office/spreadsheetml/2017/richdata2" ref="B14:AF14">
    <sortCondition descending="1" ref="AD14"/>
  </sortState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topLeftCell="A3" zoomScaleNormal="80" zoomScaleSheetLayoutView="100" workbookViewId="0">
      <selection activeCell="T11" sqref="T11:T15"/>
    </sheetView>
  </sheetViews>
  <sheetFormatPr defaultRowHeight="21"/>
  <cols>
    <col min="1" max="1" width="4.5703125" style="2" customWidth="1"/>
    <col min="2" max="2" width="27.28515625" style="2" customWidth="1"/>
    <col min="3" max="3" width="1" style="2" customWidth="1"/>
    <col min="4" max="4" width="25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85546875" style="2" bestFit="1" customWidth="1"/>
    <col min="11" max="11" width="1.140625" style="2" customWidth="1"/>
    <col min="12" max="12" width="17.7109375" style="2" bestFit="1" customWidth="1"/>
    <col min="13" max="13" width="1.140625" style="2" customWidth="1"/>
    <col min="14" max="14" width="17.5703125" style="2" bestFit="1" customWidth="1"/>
    <col min="15" max="15" width="1.140625" style="2" customWidth="1"/>
    <col min="16" max="16" width="17.5703125" style="2" bestFit="1" customWidth="1"/>
    <col min="17" max="17" width="1.140625" style="2" customWidth="1"/>
    <col min="18" max="18" width="15.42578125" style="2" bestFit="1" customWidth="1"/>
    <col min="19" max="19" width="1.140625" style="2" customWidth="1"/>
    <col min="20" max="20" width="9.14062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2" t="s">
        <v>104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8" ht="30">
      <c r="B3" s="142" t="s">
        <v>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ht="30">
      <c r="B4" s="142" t="s">
        <v>129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>
      <c r="B6" s="14" t="s">
        <v>88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>
      <c r="B8" s="143" t="s">
        <v>34</v>
      </c>
      <c r="D8" s="144" t="s">
        <v>35</v>
      </c>
      <c r="E8" s="144" t="s">
        <v>35</v>
      </c>
      <c r="F8" s="144" t="s">
        <v>35</v>
      </c>
      <c r="G8" s="144" t="s">
        <v>35</v>
      </c>
      <c r="H8" s="144" t="s">
        <v>35</v>
      </c>
      <c r="I8" s="144" t="s">
        <v>35</v>
      </c>
      <c r="J8" s="144" t="s">
        <v>35</v>
      </c>
      <c r="L8" s="144" t="s">
        <v>124</v>
      </c>
      <c r="N8" s="144" t="s">
        <v>3</v>
      </c>
      <c r="O8" s="144" t="s">
        <v>3</v>
      </c>
      <c r="P8" s="144" t="s">
        <v>3</v>
      </c>
      <c r="R8" s="144" t="s">
        <v>130</v>
      </c>
      <c r="S8" s="144" t="s">
        <v>4</v>
      </c>
      <c r="T8" s="144" t="s">
        <v>4</v>
      </c>
    </row>
    <row r="9" spans="2:28" s="4" customFormat="1">
      <c r="B9" s="165" t="s">
        <v>34</v>
      </c>
      <c r="D9" s="163" t="s">
        <v>36</v>
      </c>
      <c r="E9" s="38"/>
      <c r="F9" s="163" t="s">
        <v>37</v>
      </c>
      <c r="G9" s="38"/>
      <c r="H9" s="163" t="s">
        <v>38</v>
      </c>
      <c r="I9" s="38"/>
      <c r="J9" s="163" t="s">
        <v>23</v>
      </c>
      <c r="L9" s="163" t="s">
        <v>39</v>
      </c>
      <c r="N9" s="163" t="s">
        <v>40</v>
      </c>
      <c r="O9" s="38"/>
      <c r="P9" s="163" t="s">
        <v>41</v>
      </c>
      <c r="R9" s="163" t="s">
        <v>39</v>
      </c>
      <c r="S9" s="38"/>
      <c r="T9" s="164" t="s">
        <v>33</v>
      </c>
    </row>
    <row r="10" spans="2:28" s="4" customFormat="1" ht="30">
      <c r="B10" s="135"/>
      <c r="D10" s="136"/>
      <c r="F10" s="136"/>
      <c r="H10" s="136"/>
      <c r="J10" s="136"/>
      <c r="L10" s="136"/>
      <c r="N10" s="136"/>
      <c r="P10" s="136"/>
      <c r="R10" s="136"/>
      <c r="T10" s="137"/>
    </row>
    <row r="11" spans="2:28" s="4" customFormat="1">
      <c r="B11" s="5" t="s">
        <v>125</v>
      </c>
      <c r="C11" s="5"/>
      <c r="D11" s="30" t="s">
        <v>126</v>
      </c>
      <c r="E11" s="5"/>
      <c r="F11" s="5" t="s">
        <v>118</v>
      </c>
      <c r="G11" s="5"/>
      <c r="H11" s="5" t="s">
        <v>127</v>
      </c>
      <c r="I11" s="5"/>
      <c r="J11" s="31">
        <v>0</v>
      </c>
      <c r="K11" s="5"/>
      <c r="L11" s="31">
        <v>3319901918</v>
      </c>
      <c r="M11" s="5"/>
      <c r="N11" s="31">
        <v>50590547945</v>
      </c>
      <c r="O11" s="5"/>
      <c r="P11" s="31">
        <v>50500750000</v>
      </c>
      <c r="Q11" s="5"/>
      <c r="R11" s="31">
        <v>3409699863</v>
      </c>
      <c r="S11" s="5"/>
      <c r="T11" s="34">
        <f>R11/'سرمایه گذاری ها'!$O$18</f>
        <v>1.5938611907713035E-2</v>
      </c>
    </row>
    <row r="12" spans="2:28" s="4" customFormat="1">
      <c r="B12" s="5" t="s">
        <v>132</v>
      </c>
      <c r="C12" s="5"/>
      <c r="D12" s="30" t="s">
        <v>133</v>
      </c>
      <c r="E12" s="5"/>
      <c r="F12" s="5" t="s">
        <v>118</v>
      </c>
      <c r="G12" s="5"/>
      <c r="H12" s="5" t="s">
        <v>134</v>
      </c>
      <c r="I12" s="5"/>
      <c r="J12" s="31">
        <v>0</v>
      </c>
      <c r="K12" s="5"/>
      <c r="L12" s="31">
        <v>0</v>
      </c>
      <c r="M12" s="5"/>
      <c r="N12" s="31">
        <v>20501000000</v>
      </c>
      <c r="O12" s="5"/>
      <c r="P12" s="31">
        <v>20001020000</v>
      </c>
      <c r="Q12" s="5"/>
      <c r="R12" s="31">
        <v>499980000</v>
      </c>
      <c r="S12" s="5"/>
      <c r="T12" s="34">
        <f>R12/'سرمایه گذاری ها'!$O$18</f>
        <v>2.3371520960225826E-3</v>
      </c>
    </row>
    <row r="13" spans="2:28" s="4" customFormat="1">
      <c r="B13" s="5" t="s">
        <v>116</v>
      </c>
      <c r="C13" s="5"/>
      <c r="D13" s="30" t="s">
        <v>117</v>
      </c>
      <c r="E13" s="5"/>
      <c r="F13" s="5" t="s">
        <v>118</v>
      </c>
      <c r="G13" s="5"/>
      <c r="H13" s="5" t="s">
        <v>119</v>
      </c>
      <c r="I13" s="5"/>
      <c r="J13" s="31">
        <v>0</v>
      </c>
      <c r="K13" s="5"/>
      <c r="L13" s="31">
        <v>506042473</v>
      </c>
      <c r="M13" s="5"/>
      <c r="N13" s="31">
        <v>4131071</v>
      </c>
      <c r="O13" s="5"/>
      <c r="P13" s="31">
        <v>500100000</v>
      </c>
      <c r="Q13" s="5"/>
      <c r="R13" s="31">
        <v>10073544</v>
      </c>
      <c r="S13" s="5"/>
      <c r="T13" s="34">
        <f>R13/'سرمایه گذاری ها'!$O$18</f>
        <v>4.708869249565125E-5</v>
      </c>
    </row>
    <row r="14" spans="2:28" s="4" customFormat="1">
      <c r="B14" s="5" t="s">
        <v>106</v>
      </c>
      <c r="C14" s="5"/>
      <c r="D14" s="30" t="s">
        <v>108</v>
      </c>
      <c r="E14" s="5"/>
      <c r="F14" s="5" t="s">
        <v>42</v>
      </c>
      <c r="G14" s="5"/>
      <c r="H14" s="5" t="s">
        <v>107</v>
      </c>
      <c r="I14" s="5"/>
      <c r="J14" s="31">
        <v>0</v>
      </c>
      <c r="K14" s="5"/>
      <c r="L14" s="31">
        <v>6657504839</v>
      </c>
      <c r="M14" s="5"/>
      <c r="N14" s="31">
        <v>0</v>
      </c>
      <c r="O14" s="5"/>
      <c r="P14" s="31">
        <v>6650250000</v>
      </c>
      <c r="Q14" s="5"/>
      <c r="R14" s="31">
        <v>7254839</v>
      </c>
      <c r="S14" s="5"/>
      <c r="T14" s="34">
        <f>R14/'سرمایه گذاری ها'!$O$18</f>
        <v>3.3912680857547055E-5</v>
      </c>
    </row>
    <row r="15" spans="2:28" s="4" customFormat="1">
      <c r="B15" s="5" t="s">
        <v>116</v>
      </c>
      <c r="C15" s="5"/>
      <c r="D15" s="30" t="s">
        <v>120</v>
      </c>
      <c r="E15" s="5"/>
      <c r="F15" s="5" t="s">
        <v>42</v>
      </c>
      <c r="G15" s="5"/>
      <c r="H15" s="5" t="s">
        <v>121</v>
      </c>
      <c r="I15" s="5"/>
      <c r="J15" s="31">
        <v>0</v>
      </c>
      <c r="K15" s="5"/>
      <c r="L15" s="31">
        <v>18947</v>
      </c>
      <c r="M15" s="5"/>
      <c r="N15" s="31">
        <v>0</v>
      </c>
      <c r="O15" s="5"/>
      <c r="P15" s="31">
        <v>0</v>
      </c>
      <c r="Q15" s="5"/>
      <c r="R15" s="31">
        <v>18947</v>
      </c>
      <c r="S15" s="5"/>
      <c r="T15" s="34">
        <f>R15/'سرمایه گذاری ها'!$O$18</f>
        <v>8.856758423004895E-8</v>
      </c>
    </row>
    <row r="16" spans="2:28" s="4" customFormat="1">
      <c r="B16" s="5"/>
      <c r="C16" s="5"/>
      <c r="D16" s="30"/>
      <c r="E16" s="5"/>
      <c r="F16" s="5"/>
      <c r="G16" s="5"/>
      <c r="H16" s="5"/>
      <c r="I16" s="5"/>
      <c r="J16" s="31"/>
      <c r="K16" s="5"/>
      <c r="L16" s="31"/>
      <c r="M16" s="5"/>
      <c r="N16" s="31"/>
      <c r="O16" s="5"/>
      <c r="P16" s="31"/>
      <c r="Q16" s="5"/>
      <c r="R16" s="31"/>
      <c r="S16" s="5"/>
      <c r="T16" s="34"/>
    </row>
    <row r="17" spans="2:20" ht="27" thickBot="1">
      <c r="B17" s="67" t="s">
        <v>77</v>
      </c>
      <c r="C17" s="67"/>
      <c r="D17" s="67"/>
      <c r="E17" s="67"/>
      <c r="F17" s="67"/>
      <c r="G17" s="67"/>
      <c r="H17" s="67"/>
      <c r="I17" s="67"/>
      <c r="J17" s="67"/>
      <c r="L17" s="10">
        <f>SUM(L11:L15)</f>
        <v>10483468177</v>
      </c>
      <c r="M17" s="3"/>
      <c r="N17" s="10">
        <f>SUM(N11:N15)</f>
        <v>71095679016</v>
      </c>
      <c r="O17" s="3"/>
      <c r="P17" s="10">
        <f>SUM(P11:P15)</f>
        <v>77652120000</v>
      </c>
      <c r="Q17" s="3"/>
      <c r="R17" s="10">
        <f>SUM(R11:R15)</f>
        <v>3927027193</v>
      </c>
      <c r="T17" s="33">
        <f>SUM(T11:T15)</f>
        <v>1.8356853944673044E-2</v>
      </c>
    </row>
    <row r="18" spans="2:20" ht="21.75" thickTop="1"/>
    <row r="19" spans="2:20" ht="33">
      <c r="J19" s="57">
        <v>6</v>
      </c>
    </row>
  </sheetData>
  <sortState xmlns:xlrd2="http://schemas.microsoft.com/office/spreadsheetml/2017/richdata2" ref="B14:T15">
    <sortCondition descending="1" ref="R14:R15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topLeftCell="A7" zoomScale="60" zoomScaleNormal="55" workbookViewId="0">
      <selection activeCell="P45" sqref="P45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>
      <c r="B2" s="166" t="s">
        <v>104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28" ht="35.25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2:28" ht="35.25">
      <c r="B4" s="166" t="s">
        <v>129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2:28" ht="138.75" customHeight="1"/>
    <row r="6" spans="2:28" s="2" customFormat="1" ht="30">
      <c r="B6" s="14" t="s">
        <v>89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68" t="s">
        <v>81</v>
      </c>
      <c r="D8" s="142" t="s">
        <v>130</v>
      </c>
      <c r="E8" s="142" t="s">
        <v>4</v>
      </c>
      <c r="F8" s="142" t="s">
        <v>4</v>
      </c>
      <c r="G8" s="142" t="s">
        <v>4</v>
      </c>
      <c r="H8" s="142" t="s">
        <v>4</v>
      </c>
      <c r="I8" s="142" t="s">
        <v>4</v>
      </c>
      <c r="J8" s="142" t="s">
        <v>4</v>
      </c>
      <c r="K8" s="142" t="s">
        <v>4</v>
      </c>
      <c r="L8" s="142" t="s">
        <v>4</v>
      </c>
      <c r="M8" s="142" t="s">
        <v>4</v>
      </c>
      <c r="N8" s="142" t="s">
        <v>4</v>
      </c>
    </row>
    <row r="9" spans="2:28" ht="30">
      <c r="B9" s="168" t="s">
        <v>1</v>
      </c>
      <c r="D9" s="167" t="s">
        <v>5</v>
      </c>
      <c r="E9" s="25"/>
      <c r="F9" s="167" t="s">
        <v>25</v>
      </c>
      <c r="G9" s="25"/>
      <c r="H9" s="167" t="s">
        <v>26</v>
      </c>
      <c r="I9" s="25"/>
      <c r="J9" s="167" t="s">
        <v>27</v>
      </c>
      <c r="K9" s="25"/>
      <c r="L9" s="163" t="s">
        <v>28</v>
      </c>
      <c r="M9" s="25"/>
      <c r="N9" s="167" t="s">
        <v>29</v>
      </c>
    </row>
    <row r="10" spans="2:28" ht="30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.75">
      <c r="B12" s="104"/>
      <c r="D12" s="105"/>
      <c r="E12" s="93"/>
      <c r="F12" s="105"/>
      <c r="G12" s="93"/>
      <c r="H12" s="106"/>
      <c r="J12" s="104"/>
      <c r="L12" s="105"/>
      <c r="N12" s="104"/>
    </row>
    <row r="13" spans="2:28" ht="31.5" thickBot="1">
      <c r="B13" s="92" t="s">
        <v>77</v>
      </c>
      <c r="D13" s="113"/>
      <c r="E13" s="114"/>
      <c r="F13" s="113">
        <f>SUM(F10:F12)</f>
        <v>0</v>
      </c>
      <c r="G13" s="114"/>
      <c r="H13" s="113">
        <f>SUM(H10:H12)</f>
        <v>0</v>
      </c>
      <c r="I13" s="115"/>
      <c r="J13" s="116">
        <f>SUM(J10:J11)</f>
        <v>0</v>
      </c>
      <c r="K13" s="115"/>
      <c r="L13" s="113">
        <f>SUM(L10:L12)</f>
        <v>0</v>
      </c>
      <c r="M13" s="115"/>
      <c r="N13" s="117"/>
    </row>
    <row r="14" spans="2:28" ht="21.75" thickTop="1"/>
    <row r="19" spans="8:8" ht="30">
      <c r="H19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H15" sqref="H15"/>
    </sheetView>
  </sheetViews>
  <sheetFormatPr defaultRowHeight="21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42" t="s">
        <v>104</v>
      </c>
      <c r="C2" s="142"/>
      <c r="D2" s="142"/>
      <c r="E2" s="142"/>
      <c r="F2" s="142"/>
      <c r="G2" s="142"/>
      <c r="H2" s="142"/>
    </row>
    <row r="3" spans="2:28" ht="30">
      <c r="B3" s="142" t="s">
        <v>43</v>
      </c>
      <c r="C3" s="142"/>
      <c r="D3" s="142"/>
      <c r="E3" s="142"/>
      <c r="F3" s="142"/>
      <c r="G3" s="142"/>
      <c r="H3" s="142"/>
    </row>
    <row r="4" spans="2:28" ht="30">
      <c r="B4" s="142" t="s">
        <v>129</v>
      </c>
      <c r="C4" s="142"/>
      <c r="D4" s="142"/>
      <c r="E4" s="142"/>
      <c r="F4" s="142"/>
      <c r="G4" s="142"/>
      <c r="H4" s="142"/>
    </row>
    <row r="5" spans="2:28" ht="64.5" customHeight="1"/>
    <row r="6" spans="2:28" ht="30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69" t="s">
        <v>47</v>
      </c>
      <c r="C8" s="40"/>
      <c r="D8" s="169" t="s">
        <v>39</v>
      </c>
      <c r="E8" s="40"/>
      <c r="F8" s="169" t="s">
        <v>66</v>
      </c>
      <c r="G8" s="40"/>
      <c r="H8" s="169" t="s">
        <v>11</v>
      </c>
    </row>
    <row r="9" spans="2:28" s="4" customFormat="1">
      <c r="B9" s="4" t="s">
        <v>76</v>
      </c>
      <c r="D9" s="94">
        <f>'درآمد سپرده بانکی'!F14</f>
        <v>2897281754</v>
      </c>
      <c r="F9" s="42">
        <f>D9/$D$13</f>
        <v>1</v>
      </c>
      <c r="G9" s="6"/>
      <c r="H9" s="42">
        <f>D9/'سرمایه گذاری ها'!$O$18</f>
        <v>1.354331798097741E-2</v>
      </c>
    </row>
    <row r="10" spans="2:28" s="4" customFormat="1">
      <c r="B10" s="4" t="s">
        <v>75</v>
      </c>
      <c r="D10" s="94">
        <f>'سرمایه‌گذاری در اوراق بهادار'!J13</f>
        <v>0</v>
      </c>
      <c r="F10" s="42">
        <f>D10/$D$13</f>
        <v>0</v>
      </c>
      <c r="G10" s="6"/>
      <c r="H10" s="42">
        <f>D10/'سرمایه گذاری ها'!$O$18</f>
        <v>0</v>
      </c>
    </row>
    <row r="11" spans="2:28" s="4" customFormat="1">
      <c r="B11" s="4" t="s">
        <v>110</v>
      </c>
      <c r="D11" s="94">
        <f>'سرمایه‌گذاری در سهام'!J12</f>
        <v>0</v>
      </c>
      <c r="F11" s="42">
        <f>D11/$D$13</f>
        <v>0</v>
      </c>
      <c r="G11" s="6"/>
      <c r="H11" s="42">
        <f>D11/'سرمایه گذاری ها'!$O$18</f>
        <v>0</v>
      </c>
    </row>
    <row r="12" spans="2:28" s="4" customFormat="1" ht="12" customHeight="1">
      <c r="D12" s="94"/>
      <c r="F12" s="42"/>
      <c r="G12" s="6"/>
      <c r="H12" s="42"/>
    </row>
    <row r="13" spans="2:28" ht="24.75" thickBot="1">
      <c r="B13" s="32" t="s">
        <v>77</v>
      </c>
      <c r="D13" s="95">
        <f>SUM(D9:D11)</f>
        <v>2897281754</v>
      </c>
      <c r="E13" s="26"/>
      <c r="F13" s="72">
        <f>SUM(F9:F11)</f>
        <v>1</v>
      </c>
      <c r="G13" s="66"/>
      <c r="H13" s="73">
        <f>SUM(H9:H11)</f>
        <v>1.354331798097741E-2</v>
      </c>
    </row>
    <row r="14" spans="2:28" ht="21.75" thickTop="1">
      <c r="D14" s="3"/>
    </row>
    <row r="15" spans="2:28">
      <c r="H15" s="2" t="s">
        <v>135</v>
      </c>
    </row>
    <row r="18" spans="4:4" ht="27" customHeight="1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2022-11-26T18:37:45Z</cp:lastPrinted>
  <dcterms:created xsi:type="dcterms:W3CDTF">2021-12-28T12:49:50Z</dcterms:created>
  <dcterms:modified xsi:type="dcterms:W3CDTF">2022-11-26T18:41:07Z</dcterms:modified>
</cp:coreProperties>
</file>