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1\بهمن 1401\سپهر\"/>
    </mc:Choice>
  </mc:AlternateContent>
  <xr:revisionPtr revIDLastSave="0" documentId="13_ncr:1_{42566D41-9E34-4B09-9A0D-6B8DAA9BA782}" xr6:coauthVersionLast="47" xr6:coauthVersionMax="47" xr10:uidLastSave="{00000000-0000-0000-0000-000000000000}"/>
  <bookViews>
    <workbookView xWindow="-60" yWindow="-60" windowWidth="28920" windowHeight="15720" activeTab="2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ها'!$E$12:$Q$17</definedName>
    <definedName name="_xlnm._FilterDatabase" localSheetId="2" hidden="1">'سهام پروژه'!$C$11:$AA$14</definedName>
    <definedName name="_xlnm.Print_Area" localSheetId="4">'اوراق مشارکت'!$A$1:$AN$24</definedName>
    <definedName name="_xlnm.Print_Area" localSheetId="1">'سرمایه گذاری ها'!$A$1:$S$23</definedName>
    <definedName name="_xlnm.Print_Area" localSheetId="0">'صفحه اول '!$A$1:$N$61</definedName>
  </definedNames>
  <calcPr calcId="181029"/>
</workbook>
</file>

<file path=xl/calcChain.xml><?xml version="1.0" encoding="utf-8"?>
<calcChain xmlns="http://schemas.openxmlformats.org/spreadsheetml/2006/main">
  <c r="W12" i="1" l="1"/>
  <c r="Y12" i="1" s="1"/>
  <c r="L15" i="5"/>
  <c r="N15" i="5"/>
  <c r="P15" i="5"/>
  <c r="R15" i="5"/>
  <c r="T15" i="5"/>
  <c r="V15" i="5"/>
  <c r="X15" i="5"/>
  <c r="Z15" i="5"/>
  <c r="AB15" i="5"/>
  <c r="AD15" i="5"/>
  <c r="J15" i="13"/>
  <c r="F15" i="13"/>
  <c r="L17" i="6"/>
  <c r="N17" i="6"/>
  <c r="P17" i="6"/>
  <c r="R17" i="6"/>
  <c r="W11" i="1"/>
  <c r="G15" i="1"/>
  <c r="I15" i="1"/>
  <c r="K15" i="1"/>
  <c r="M15" i="1"/>
  <c r="O15" i="1"/>
  <c r="Q15" i="1"/>
  <c r="S15" i="1"/>
  <c r="U15" i="1"/>
  <c r="W15" i="1" l="1"/>
  <c r="Y11" i="1"/>
  <c r="Y15" i="1" s="1"/>
  <c r="D9" i="15"/>
  <c r="D13" i="12"/>
  <c r="E13" i="12"/>
  <c r="F13" i="12"/>
  <c r="G13" i="12"/>
  <c r="H13" i="12"/>
  <c r="I13" i="12"/>
  <c r="J13" i="12"/>
  <c r="D10" i="15" s="1"/>
  <c r="K13" i="12"/>
  <c r="L13" i="12"/>
  <c r="M13" i="12"/>
  <c r="N13" i="12"/>
  <c r="O13" i="12"/>
  <c r="P13" i="12"/>
  <c r="Q13" i="12"/>
  <c r="R13" i="12"/>
  <c r="L13" i="10"/>
  <c r="D13" i="10"/>
  <c r="E13" i="10"/>
  <c r="F13" i="10"/>
  <c r="G13" i="10"/>
  <c r="H13" i="10"/>
  <c r="I13" i="10"/>
  <c r="J13" i="10"/>
  <c r="K13" i="10"/>
  <c r="M13" i="10"/>
  <c r="N13" i="10"/>
  <c r="O13" i="10"/>
  <c r="P13" i="10"/>
  <c r="Q13" i="10"/>
  <c r="R13" i="10"/>
  <c r="R13" i="9"/>
  <c r="T12" i="8"/>
  <c r="L12" i="11"/>
  <c r="D12" i="11"/>
  <c r="F12" i="11"/>
  <c r="H12" i="11"/>
  <c r="J12" i="11"/>
  <c r="D11" i="15" s="1"/>
  <c r="N12" i="11"/>
  <c r="P12" i="11"/>
  <c r="R12" i="11"/>
  <c r="T12" i="11"/>
  <c r="V12" i="11"/>
  <c r="J14" i="7"/>
  <c r="K14" i="7"/>
  <c r="L14" i="7"/>
  <c r="M14" i="7"/>
  <c r="N14" i="7"/>
  <c r="O14" i="7"/>
  <c r="P14" i="7"/>
  <c r="Q14" i="7"/>
  <c r="R14" i="7"/>
  <c r="S14" i="7"/>
  <c r="T14" i="7"/>
  <c r="J13" i="4"/>
  <c r="L13" i="4"/>
  <c r="H13" i="4"/>
  <c r="F13" i="4"/>
  <c r="AJ17" i="3"/>
  <c r="R12" i="8"/>
  <c r="P12" i="8"/>
  <c r="N12" i="8"/>
  <c r="L12" i="8"/>
  <c r="J12" i="8"/>
  <c r="J13" i="9"/>
  <c r="L13" i="9"/>
  <c r="N13" i="9"/>
  <c r="P13" i="9"/>
  <c r="D13" i="9"/>
  <c r="F13" i="9"/>
  <c r="H13" i="9"/>
  <c r="P17" i="3"/>
  <c r="R17" i="3"/>
  <c r="T17" i="3"/>
  <c r="V17" i="3"/>
  <c r="X17" i="3"/>
  <c r="Z17" i="3"/>
  <c r="AB17" i="3"/>
  <c r="AD17" i="3"/>
  <c r="AH17" i="3"/>
  <c r="D13" i="15" l="1"/>
  <c r="F11" i="15" s="1"/>
  <c r="O14" i="16"/>
  <c r="M16" i="16"/>
  <c r="O15" i="16"/>
  <c r="F14" i="14"/>
  <c r="D14" i="14"/>
  <c r="E14" i="16"/>
  <c r="G14" i="16" s="1"/>
  <c r="I14" i="16"/>
  <c r="K14" i="16"/>
  <c r="M15" i="16"/>
  <c r="G15" i="16"/>
  <c r="E15" i="16"/>
  <c r="G13" i="16"/>
  <c r="E13" i="16"/>
  <c r="K16" i="16"/>
  <c r="E16" i="16"/>
  <c r="G16" i="16"/>
  <c r="I16" i="16"/>
  <c r="O16" i="16"/>
  <c r="I13" i="16"/>
  <c r="K13" i="16"/>
  <c r="M13" i="16"/>
  <c r="O13" i="16"/>
  <c r="K15" i="16"/>
  <c r="I15" i="16"/>
  <c r="P18" i="16"/>
  <c r="N18" i="16"/>
  <c r="L18" i="16"/>
  <c r="J18" i="16"/>
  <c r="H18" i="16"/>
  <c r="F18" i="16"/>
  <c r="D18" i="16"/>
  <c r="F9" i="15" l="1"/>
  <c r="F10" i="15"/>
  <c r="G18" i="16"/>
  <c r="O18" i="16"/>
  <c r="E18" i="16"/>
  <c r="M14" i="16"/>
  <c r="M18" i="16" s="1"/>
  <c r="K18" i="16"/>
  <c r="I18" i="16"/>
  <c r="AF13" i="5" l="1"/>
  <c r="T11" i="6"/>
  <c r="T13" i="6"/>
  <c r="T14" i="6"/>
  <c r="T15" i="6"/>
  <c r="T12" i="6"/>
  <c r="AA12" i="1"/>
  <c r="AA11" i="1"/>
  <c r="AF15" i="5"/>
  <c r="F13" i="15"/>
  <c r="H11" i="15"/>
  <c r="H10" i="15"/>
  <c r="H9" i="15"/>
  <c r="Q18" i="16"/>
  <c r="Q17" i="16"/>
  <c r="Q15" i="16"/>
  <c r="Q14" i="16"/>
  <c r="Q16" i="16"/>
  <c r="Q13" i="16"/>
  <c r="T17" i="6" l="1"/>
  <c r="H13" i="15"/>
  <c r="AL17" i="3"/>
  <c r="AA15" i="1"/>
</calcChain>
</file>

<file path=xl/sharedStrings.xml><?xml version="1.0" encoding="utf-8"?>
<sst xmlns="http://schemas.openxmlformats.org/spreadsheetml/2006/main" count="599" uniqueCount="135">
  <si>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</si>
  <si>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</si>
  <si>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</si>
  <si>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</si>
  <si>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</si>
  <si>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</si>
  <si>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</si>
  <si>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</si>
  <si>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</si>
  <si>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</si>
  <si>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</si>
  <si>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</si>
  <si>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</si>
  <si>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</si>
  <si>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</si>
  <si>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</si>
  <si>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</si>
  <si>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</si>
  <si>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</si>
  <si>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</si>
  <si>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</si>
  <si>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</si>
  <si>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</si>
  <si>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</si>
  <si>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</si>
  <si>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</si>
  <si>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</si>
  <si>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</si>
  <si>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</si>
  <si>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</si>
  <si>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</si>
  <si>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</si>
  <si>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</si>
  <si>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</si>
  <si>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</si>
  <si>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</si>
  <si>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</si>
  <si>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</si>
  <si>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</si>
  <si>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</si>
  <si>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</si>
  <si>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</si>
  <si>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</si>
  <si>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</si>
  <si>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</si>
  <si>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</si>
  <si>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</si>
  <si>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</si>
  <si>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</si>
  <si>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</si>
  <si>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</si>
  <si>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</si>
  <si>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</si>
  <si>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</si>
  <si>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</si>
  <si>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</si>
  <si>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</si>
  <si>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</si>
  <si>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</si>
  <si>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</si>
  <si>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</si>
  <si>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</si>
  <si>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</si>
  <si>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</si>
  <si>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</si>
  <si>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</si>
  <si>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</si>
  <si>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</si>
  <si>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</si>
  <si>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</si>
  <si>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</si>
  <si>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</si>
  <si>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</si>
  <si>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</si>
  <si>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</si>
  <si>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</si>
  <si>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</si>
  <si>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</si>
  <si>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</si>
  <si>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</si>
  <si>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</si>
  <si>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</si>
  <si>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</si>
  <si>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</si>
  <si>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</si>
  <si>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</si>
  <si>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</si>
  <si>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</si>
  <si>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</si>
  <si>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</si>
  <si>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</si>
  <si>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</si>
  <si>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</si>
  <si>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</si>
  <si>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</si>
  <si>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</si>
  <si>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</si>
  <si>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</si>
  <si>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</si>
  <si>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</si>
  <si>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</si>
  <si>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سپرده های بانکی</t>
  </si>
  <si>
    <t>‫صورت وضعیت پورتفوی</t>
  </si>
  <si>
    <t>صندوق ‫جسورانه سپهر یکم</t>
  </si>
  <si>
    <t>صندوق سرمایه‌گذاری جسورانه سپهر یکم</t>
  </si>
  <si>
    <t>خیر</t>
  </si>
  <si>
    <t>بانک ملت ملاصدرا</t>
  </si>
  <si>
    <t>1400/08/02</t>
  </si>
  <si>
    <t>9547682762</t>
  </si>
  <si>
    <t>معین برای سایر درآمدهای تنزیل سود بانک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</si>
  <si>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</si>
  <si>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</si>
  <si>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</si>
  <si>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</si>
  <si>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سرمایه گذاری های جسورانه (سهام پروژه های در جریان)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</si>
  <si>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</si>
  <si>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</si>
  <si>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</si>
  <si>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</si>
  <si>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</si>
  <si>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</si>
  <si>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گواهی سپرده سرمایه گذاری سامان 1401/06/09</t>
  </si>
  <si>
    <t>1402/06/09</t>
  </si>
  <si>
    <t>بانک سامان ملاصدرا</t>
  </si>
  <si>
    <t>82981040038561</t>
  </si>
  <si>
    <t>1401/06/08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</si>
  <si>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</si>
  <si>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</si>
  <si>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</si>
  <si>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</si>
  <si>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</si>
  <si>
    <t xml:space="preserve"> 1401/10/30</t>
  </si>
  <si>
    <t>‫برای ماه منتهی به 1401/11/30</t>
  </si>
  <si>
    <t>برای ماه منتهی به  1401/11/30</t>
  </si>
  <si>
    <t xml:space="preserve"> 1401/11/30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</si>
</sst>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b/>
      <u/>
      <sz val="18"/>
      <name val="B Titr"/>
      <charset val="178"/>
    </font>
    <font>
      <sz val="11"/>
      <color indexed="8"/>
      <name val="B Titr"/>
      <charset val="178"/>
    </font>
    <font>
      <sz val="20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4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64" fontId="15" fillId="0" borderId="4" xfId="1" applyNumberFormat="1" applyFont="1" applyBorder="1" applyAlignment="1">
      <alignment horizontal="center" vertical="center"/>
    </xf>
    <xf numFmtId="164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164" fontId="11" fillId="0" borderId="3" xfId="1" applyNumberFormat="1" applyFont="1" applyBorder="1" applyAlignment="1">
      <alignment horizontal="center" vertical="center" wrapText="1"/>
    </xf>
    <xf numFmtId="164" fontId="9" fillId="0" borderId="3" xfId="1" applyNumberFormat="1" applyFont="1" applyBorder="1" applyAlignment="1">
      <alignment vertical="center" wrapText="1"/>
    </xf>
    <xf numFmtId="164" fontId="9" fillId="0" borderId="0" xfId="1" applyNumberFormat="1" applyFont="1" applyAlignment="1">
      <alignment vertical="center" wrapText="1"/>
    </xf>
    <xf numFmtId="164" fontId="11" fillId="0" borderId="0" xfId="1" applyNumberFormat="1" applyFont="1" applyBorder="1" applyAlignment="1">
      <alignment horizontal="center" vertical="center" wrapText="1"/>
    </xf>
    <xf numFmtId="164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4" fontId="3" fillId="0" borderId="0" xfId="1" applyNumberFormat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164" fontId="2" fillId="0" borderId="0" xfId="1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4" fontId="15" fillId="0" borderId="0" xfId="1" applyNumberFormat="1" applyFont="1"/>
    <xf numFmtId="164" fontId="15" fillId="0" borderId="4" xfId="0" applyNumberFormat="1" applyFont="1" applyBorder="1"/>
    <xf numFmtId="0" fontId="25" fillId="0" borderId="0" xfId="0" applyFont="1" applyAlignment="1">
      <alignment wrapText="1"/>
    </xf>
    <xf numFmtId="0" fontId="25" fillId="0" borderId="3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5" fillId="0" borderId="0" xfId="0" applyFont="1" applyAlignment="1">
      <alignment vertical="center" wrapText="1"/>
    </xf>
    <xf numFmtId="10" fontId="16" fillId="0" borderId="0" xfId="2" applyNumberFormat="1" applyFont="1" applyAlignment="1">
      <alignment horizontal="center" vertical="center"/>
    </xf>
    <xf numFmtId="10" fontId="16" fillId="0" borderId="0" xfId="2" applyNumberFormat="1" applyFont="1" applyAlignment="1">
      <alignment horizontal="center"/>
    </xf>
    <xf numFmtId="10" fontId="16" fillId="0" borderId="4" xfId="2" applyNumberFormat="1" applyFont="1" applyBorder="1" applyAlignment="1">
      <alignment horizontal="center"/>
    </xf>
    <xf numFmtId="0" fontId="9" fillId="0" borderId="0" xfId="0" applyFont="1" applyAlignment="1">
      <alignment horizontal="right" vertical="center" wrapText="1" readingOrder="1"/>
    </xf>
    <xf numFmtId="3" fontId="9" fillId="0" borderId="4" xfId="0" applyNumberFormat="1" applyFont="1" applyBorder="1" applyAlignment="1">
      <alignment horizontal="left" vertical="center" wrapText="1" readingOrder="1"/>
    </xf>
    <xf numFmtId="37" fontId="23" fillId="2" borderId="0" xfId="0" applyNumberFormat="1" applyFont="1" applyFill="1" applyAlignment="1">
      <alignment horizontal="center" vertical="center"/>
    </xf>
    <xf numFmtId="0" fontId="24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7" fillId="0" borderId="0" xfId="0" applyFont="1" applyAlignment="1">
      <alignment horizontal="right" vertical="center" readingOrder="2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9" fillId="0" borderId="4" xfId="0" applyFont="1" applyBorder="1" applyAlignment="1">
      <alignment horizontal="right" vertical="center" wrapText="1" readingOrder="1"/>
    </xf>
    <xf numFmtId="0" fontId="11" fillId="0" borderId="2" xfId="0" applyFont="1" applyBorder="1" applyAlignment="1">
      <alignment horizontal="center" vertical="center" wrapText="1" readingOrder="2"/>
    </xf>
    <xf numFmtId="0" fontId="11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238126</xdr:colOff>
      <xdr:row>16</xdr:row>
      <xdr:rowOff>57150</xdr:rowOff>
    </xdr:from>
    <xdr:to>
      <xdr:col>10</xdr:col>
      <xdr:colOff>342487</xdr:colOff>
      <xdr:row>25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8DA2B5-578B-7A10-C537-0A2FDCDFE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1247913" y="3105150"/>
          <a:ext cx="5590761" cy="1809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447675</xdr:colOff>
      <xdr:row>57</xdr:row>
      <xdr:rowOff>162640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7903922-94D6-6DE9-6572-8A9162155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79313925" y="0"/>
          <a:ext cx="8372475" cy="11821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sheetPr>
    <pageSetUpPr fitToPage="1"/>
  </sheetPr>
  <dimension ref="B31:Z41"/>
  <sheetViews>
    <sheetView showGridLines="0" rightToLeft="1" view="pageBreakPreview" topLeftCell="A15" zoomScaleNormal="100" zoomScaleSheetLayoutView="100" workbookViewId="0">
      <selection activeCell="S24" sqref="S24"/>
    </sheetView>
  </sheetViews>
  <sheetFormatPr defaultRowHeight="15" x14ac:dyDescent="0.25"/>
  <sheetData>
    <row r="31" spans="2:11" ht="36" x14ac:dyDescent="0.6">
      <c r="B31" s="148" t="s">
        <v>103</v>
      </c>
      <c r="C31" s="149"/>
      <c r="D31" s="149"/>
      <c r="E31" s="149"/>
      <c r="F31" s="149"/>
      <c r="G31" s="149"/>
      <c r="H31" s="149"/>
      <c r="I31" s="149"/>
      <c r="J31" s="149"/>
      <c r="K31" s="149"/>
    </row>
    <row r="32" spans="2:11" ht="36" x14ac:dyDescent="0.6">
      <c r="B32" s="148" t="s">
        <v>102</v>
      </c>
      <c r="C32" s="149"/>
      <c r="D32" s="149"/>
      <c r="E32" s="149"/>
      <c r="F32" s="149"/>
      <c r="G32" s="149"/>
      <c r="H32" s="149"/>
      <c r="I32" s="149"/>
      <c r="J32" s="149"/>
      <c r="K32" s="149"/>
    </row>
    <row r="33" spans="2:26" ht="36" x14ac:dyDescent="0.6">
      <c r="B33" s="148" t="s">
        <v>132</v>
      </c>
      <c r="C33" s="149"/>
      <c r="D33" s="149"/>
      <c r="E33" s="149"/>
      <c r="F33" s="149"/>
      <c r="G33" s="149"/>
      <c r="H33" s="149"/>
      <c r="I33" s="149"/>
      <c r="J33" s="149"/>
      <c r="K33" s="149"/>
    </row>
    <row r="41" spans="2:26" x14ac:dyDescent="0.25">
      <c r="Z41" t="s">
        <v>111</v>
      </c>
    </row>
  </sheetData>
  <mergeCells count="3">
    <mergeCell ref="B31:K31"/>
    <mergeCell ref="B32:K32"/>
    <mergeCell ref="B33:K33"/>
  </mergeCells>
  <printOptions horizontalCentered="1" verticalCentered="1"/>
  <pageMargins left="0" right="0" top="0" bottom="0" header="0" footer="0"/>
  <pageSetup paperSize="9"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17"/>
  <sheetViews>
    <sheetView rightToLeft="1" view="pageBreakPreview" zoomScale="60" zoomScaleNormal="55" workbookViewId="0">
      <selection activeCell="B10" sqref="B10:T12"/>
    </sheetView>
  </sheetViews>
  <sheetFormatPr defaultRowHeight="21.75" customHeight="1" x14ac:dyDescent="0.25"/>
  <cols>
    <col min="1" max="1" width="2.7109375" style="34" customWidth="1"/>
    <col min="2" max="2" width="38.85546875" style="34" customWidth="1"/>
    <col min="3" max="3" width="1" style="34" customWidth="1"/>
    <col min="4" max="4" width="13.140625" style="34" bestFit="1" customWidth="1"/>
    <col min="5" max="5" width="1" style="34" customWidth="1"/>
    <col min="6" max="6" width="14.85546875" style="34" customWidth="1"/>
    <col min="7" max="7" width="1" style="34" customWidth="1"/>
    <col min="8" max="8" width="5.85546875" style="34" bestFit="1" customWidth="1"/>
    <col min="9" max="9" width="1" style="34" customWidth="1"/>
    <col min="10" max="10" width="16.42578125" style="34" bestFit="1" customWidth="1"/>
    <col min="11" max="11" width="3" style="34" bestFit="1" customWidth="1"/>
    <col min="12" max="12" width="11.28515625" style="34" bestFit="1" customWidth="1"/>
    <col min="13" max="13" width="3" style="34" bestFit="1" customWidth="1"/>
    <col min="14" max="14" width="16.42578125" style="34" bestFit="1" customWidth="1"/>
    <col min="15" max="15" width="3" style="34" bestFit="1" customWidth="1"/>
    <col min="16" max="16" width="17.85546875" style="34" bestFit="1" customWidth="1"/>
    <col min="17" max="17" width="3" style="34" bestFit="1" customWidth="1"/>
    <col min="18" max="18" width="11.85546875" style="34" bestFit="1" customWidth="1"/>
    <col min="19" max="19" width="3" style="34" bestFit="1" customWidth="1"/>
    <col min="20" max="20" width="17.85546875" style="34" bestFit="1" customWidth="1"/>
    <col min="21" max="21" width="1" style="34" customWidth="1"/>
    <col min="22" max="22" width="9.140625" style="34" customWidth="1"/>
    <col min="23" max="16384" width="9.140625" style="34"/>
  </cols>
  <sheetData>
    <row r="2" spans="2:28" ht="27" customHeight="1" x14ac:dyDescent="0.25">
      <c r="B2" s="179" t="s">
        <v>104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</row>
    <row r="3" spans="2:28" ht="27" customHeight="1" x14ac:dyDescent="0.25">
      <c r="B3" s="179" t="s">
        <v>43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</row>
    <row r="4" spans="2:28" ht="27" customHeight="1" x14ac:dyDescent="0.25">
      <c r="B4" s="179" t="s">
        <v>133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</row>
    <row r="5" spans="2:28" s="35" customFormat="1" ht="21.75" customHeight="1" x14ac:dyDescent="0.2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2:28" s="2" customFormat="1" ht="21.75" customHeight="1" x14ac:dyDescent="0.55000000000000004">
      <c r="B6" s="170" t="s">
        <v>93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62"/>
      <c r="R6" s="62"/>
      <c r="S6" s="62"/>
      <c r="T6" s="62"/>
      <c r="U6" s="12"/>
      <c r="V6" s="12"/>
      <c r="W6" s="12"/>
      <c r="X6" s="12"/>
      <c r="Y6" s="12"/>
      <c r="Z6" s="12"/>
      <c r="AA6" s="12"/>
      <c r="AB6" s="12"/>
    </row>
    <row r="7" spans="2:28" s="2" customFormat="1" ht="21.75" customHeight="1" x14ac:dyDescent="0.6">
      <c r="B7" s="61"/>
      <c r="C7" s="25"/>
      <c r="D7" s="25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12"/>
      <c r="V7" s="12"/>
      <c r="W7" s="12"/>
      <c r="X7" s="12"/>
      <c r="Y7" s="12"/>
      <c r="Z7" s="12"/>
      <c r="AA7" s="12"/>
      <c r="AB7" s="12"/>
    </row>
    <row r="8" spans="2:28" s="35" customFormat="1" ht="21.75" customHeight="1" x14ac:dyDescent="0.25">
      <c r="B8" s="178" t="s">
        <v>44</v>
      </c>
      <c r="C8" s="178" t="s">
        <v>44</v>
      </c>
      <c r="D8" s="178" t="s">
        <v>44</v>
      </c>
      <c r="E8" s="178" t="s">
        <v>44</v>
      </c>
      <c r="F8" s="178" t="s">
        <v>44</v>
      </c>
      <c r="G8" s="178" t="s">
        <v>44</v>
      </c>
      <c r="H8" s="178" t="s">
        <v>44</v>
      </c>
      <c r="I8" s="112"/>
      <c r="J8" s="178" t="s">
        <v>45</v>
      </c>
      <c r="K8" s="178" t="s">
        <v>45</v>
      </c>
      <c r="L8" s="178" t="s">
        <v>45</v>
      </c>
      <c r="M8" s="178" t="s">
        <v>45</v>
      </c>
      <c r="N8" s="178" t="s">
        <v>45</v>
      </c>
      <c r="O8" s="112"/>
      <c r="P8" s="178" t="s">
        <v>46</v>
      </c>
      <c r="Q8" s="178" t="s">
        <v>46</v>
      </c>
      <c r="R8" s="178" t="s">
        <v>46</v>
      </c>
      <c r="S8" s="178" t="s">
        <v>46</v>
      </c>
      <c r="T8" s="178" t="s">
        <v>46</v>
      </c>
    </row>
    <row r="9" spans="2:28" s="36" customFormat="1" ht="58.5" customHeight="1" x14ac:dyDescent="0.25">
      <c r="B9" s="181" t="s">
        <v>47</v>
      </c>
      <c r="C9" s="113"/>
      <c r="D9" s="181" t="s">
        <v>48</v>
      </c>
      <c r="E9" s="113"/>
      <c r="F9" s="181" t="s">
        <v>22</v>
      </c>
      <c r="G9" s="113"/>
      <c r="H9" s="181" t="s">
        <v>23</v>
      </c>
      <c r="I9" s="112"/>
      <c r="J9" s="181" t="s">
        <v>49</v>
      </c>
      <c r="K9" s="113"/>
      <c r="L9" s="181" t="s">
        <v>50</v>
      </c>
      <c r="M9" s="113"/>
      <c r="N9" s="181" t="s">
        <v>51</v>
      </c>
      <c r="O9" s="112"/>
      <c r="P9" s="181" t="s">
        <v>49</v>
      </c>
      <c r="Q9" s="113"/>
      <c r="R9" s="181" t="s">
        <v>50</v>
      </c>
      <c r="S9" s="113"/>
      <c r="T9" s="181" t="s">
        <v>51</v>
      </c>
    </row>
    <row r="10" spans="2:28" s="35" customFormat="1" ht="23.25" customHeight="1" x14ac:dyDescent="0.25">
      <c r="B10" s="114" t="s">
        <v>123</v>
      </c>
      <c r="C10" s="112"/>
      <c r="D10" s="115">
        <v>8</v>
      </c>
      <c r="E10" s="112"/>
      <c r="F10" s="112" t="s">
        <v>52</v>
      </c>
      <c r="G10" s="112"/>
      <c r="H10" s="115">
        <v>0</v>
      </c>
      <c r="I10" s="112"/>
      <c r="J10" s="116">
        <v>38593856</v>
      </c>
      <c r="K10" s="117"/>
      <c r="L10" s="116">
        <v>0</v>
      </c>
      <c r="M10" s="117"/>
      <c r="N10" s="116">
        <v>38593856</v>
      </c>
      <c r="O10" s="117"/>
      <c r="P10" s="116">
        <v>61013800</v>
      </c>
      <c r="Q10" s="117"/>
      <c r="R10" s="116">
        <v>0</v>
      </c>
      <c r="S10" s="117"/>
      <c r="T10" s="116">
        <v>61013800</v>
      </c>
    </row>
    <row r="11" spans="2:28" s="35" customFormat="1" ht="23.25" customHeight="1" x14ac:dyDescent="0.25">
      <c r="B11" s="114" t="s">
        <v>127</v>
      </c>
      <c r="C11" s="112"/>
      <c r="D11" s="115">
        <v>1</v>
      </c>
      <c r="E11" s="112"/>
      <c r="F11" s="112" t="s">
        <v>52</v>
      </c>
      <c r="G11" s="112"/>
      <c r="H11" s="115">
        <v>0</v>
      </c>
      <c r="I11" s="112"/>
      <c r="J11" s="116">
        <v>0</v>
      </c>
      <c r="K11" s="117"/>
      <c r="L11" s="116">
        <v>0</v>
      </c>
      <c r="M11" s="117"/>
      <c r="N11" s="116">
        <v>0</v>
      </c>
      <c r="O11" s="117"/>
      <c r="P11" s="116">
        <v>5015928</v>
      </c>
      <c r="Q11" s="117"/>
      <c r="R11" s="116">
        <v>0</v>
      </c>
      <c r="S11" s="117"/>
      <c r="T11" s="116">
        <v>5015928</v>
      </c>
    </row>
    <row r="12" spans="2:28" s="35" customFormat="1" ht="23.25" customHeight="1" x14ac:dyDescent="0.25">
      <c r="B12" s="114" t="s">
        <v>115</v>
      </c>
      <c r="C12" s="112"/>
      <c r="D12" s="115">
        <v>1</v>
      </c>
      <c r="E12" s="112"/>
      <c r="F12" s="112" t="s">
        <v>52</v>
      </c>
      <c r="G12" s="112"/>
      <c r="H12" s="115">
        <v>0</v>
      </c>
      <c r="I12" s="112"/>
      <c r="J12" s="116">
        <v>80705</v>
      </c>
      <c r="K12" s="117"/>
      <c r="L12" s="116">
        <v>0</v>
      </c>
      <c r="M12" s="117"/>
      <c r="N12" s="116">
        <v>80705</v>
      </c>
      <c r="O12" s="117"/>
      <c r="P12" s="116">
        <v>163501</v>
      </c>
      <c r="Q12" s="117"/>
      <c r="R12" s="116">
        <v>0</v>
      </c>
      <c r="S12" s="117"/>
      <c r="T12" s="116">
        <v>163501</v>
      </c>
    </row>
    <row r="13" spans="2:28" s="35" customFormat="1" ht="21.75" customHeight="1" x14ac:dyDescent="0.25">
      <c r="B13" s="112"/>
      <c r="C13" s="112"/>
      <c r="D13" s="115"/>
      <c r="E13" s="112"/>
      <c r="F13" s="112"/>
      <c r="G13" s="112"/>
      <c r="H13" s="115"/>
      <c r="I13" s="112"/>
      <c r="J13" s="116"/>
      <c r="K13" s="117"/>
      <c r="L13" s="116"/>
      <c r="M13" s="117"/>
      <c r="N13" s="116"/>
      <c r="O13" s="117"/>
      <c r="P13" s="116"/>
      <c r="Q13" s="117"/>
      <c r="R13" s="116"/>
      <c r="S13" s="117"/>
      <c r="T13" s="116"/>
    </row>
    <row r="14" spans="2:28" s="35" customFormat="1" ht="21.75" customHeight="1" thickBot="1" x14ac:dyDescent="0.3">
      <c r="B14" s="180" t="s">
        <v>77</v>
      </c>
      <c r="C14" s="180"/>
      <c r="D14" s="180"/>
      <c r="E14" s="180"/>
      <c r="F14" s="180"/>
      <c r="G14" s="180"/>
      <c r="H14" s="180"/>
      <c r="I14" s="146"/>
      <c r="J14" s="147">
        <f t="shared" ref="J14:T14" si="0">SUM(J10:J12)</f>
        <v>38674561</v>
      </c>
      <c r="K14" s="147">
        <f t="shared" si="0"/>
        <v>0</v>
      </c>
      <c r="L14" s="147">
        <f t="shared" si="0"/>
        <v>0</v>
      </c>
      <c r="M14" s="147">
        <f t="shared" si="0"/>
        <v>0</v>
      </c>
      <c r="N14" s="147">
        <f t="shared" si="0"/>
        <v>38674561</v>
      </c>
      <c r="O14" s="147">
        <f t="shared" si="0"/>
        <v>0</v>
      </c>
      <c r="P14" s="147">
        <f t="shared" si="0"/>
        <v>66193229</v>
      </c>
      <c r="Q14" s="147">
        <f t="shared" si="0"/>
        <v>0</v>
      </c>
      <c r="R14" s="147">
        <f t="shared" si="0"/>
        <v>0</v>
      </c>
      <c r="S14" s="147">
        <f t="shared" si="0"/>
        <v>0</v>
      </c>
      <c r="T14" s="147">
        <f t="shared" si="0"/>
        <v>66193229</v>
      </c>
    </row>
    <row r="15" spans="2:28" ht="21.75" customHeight="1" thickTop="1" x14ac:dyDescent="0.25"/>
    <row r="16" spans="2:28" ht="190.5" customHeight="1" x14ac:dyDescent="0.25"/>
    <row r="17" spans="10:10" ht="21.75" customHeight="1" x14ac:dyDescent="0.25">
      <c r="J17" s="60">
        <v>9</v>
      </c>
    </row>
  </sheetData>
  <sortState xmlns:xlrd2="http://schemas.microsoft.com/office/spreadsheetml/2017/richdata2" ref="B10:T12">
    <sortCondition descending="1" ref="T10:T12"/>
  </sortState>
  <mergeCells count="18">
    <mergeCell ref="B14:H14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  <mergeCell ref="B6:P6"/>
    <mergeCell ref="B8:H8"/>
    <mergeCell ref="B2:T2"/>
    <mergeCell ref="B3:T3"/>
    <mergeCell ref="B4:T4"/>
  </mergeCells>
  <printOptions horizontalCentered="1" verticalCentered="1"/>
  <pageMargins left="0" right="0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14"/>
  <sheetViews>
    <sheetView rightToLeft="1" view="pageBreakPreview" zoomScale="60" zoomScaleNormal="70" workbookViewId="0">
      <selection activeCell="B7" sqref="B7:V7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4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5.285156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83" t="s">
        <v>104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</row>
    <row r="3" spans="2:28" ht="35.25" x14ac:dyDescent="0.55000000000000004">
      <c r="B3" s="183" t="s">
        <v>43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</row>
    <row r="4" spans="2:28" ht="35.25" x14ac:dyDescent="0.55000000000000004">
      <c r="B4" s="183" t="s">
        <v>133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</row>
    <row r="7" spans="2:28" s="2" customFormat="1" ht="33" x14ac:dyDescent="0.55000000000000004">
      <c r="B7" s="170" t="s">
        <v>94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70"/>
      <c r="U7" s="170"/>
      <c r="V7" s="170"/>
      <c r="W7" s="12"/>
      <c r="X7" s="12"/>
      <c r="Y7" s="12"/>
      <c r="Z7" s="12"/>
      <c r="AA7" s="12"/>
      <c r="AB7" s="12"/>
    </row>
    <row r="8" spans="2:28" ht="31.5" customHeight="1" x14ac:dyDescent="0.55000000000000004">
      <c r="B8" s="172" t="s">
        <v>1</v>
      </c>
      <c r="D8" s="151" t="s">
        <v>45</v>
      </c>
      <c r="E8" s="151" t="s">
        <v>45</v>
      </c>
      <c r="F8" s="151" t="s">
        <v>45</v>
      </c>
      <c r="G8" s="151" t="s">
        <v>45</v>
      </c>
      <c r="H8" s="151" t="s">
        <v>45</v>
      </c>
      <c r="I8" s="151" t="s">
        <v>45</v>
      </c>
      <c r="J8" s="151" t="s">
        <v>45</v>
      </c>
      <c r="K8" s="151" t="s">
        <v>45</v>
      </c>
      <c r="L8" s="151" t="s">
        <v>45</v>
      </c>
      <c r="N8" s="151" t="s">
        <v>46</v>
      </c>
      <c r="O8" s="151" t="s">
        <v>46</v>
      </c>
      <c r="P8" s="151" t="s">
        <v>46</v>
      </c>
      <c r="Q8" s="151" t="s">
        <v>46</v>
      </c>
      <c r="R8" s="151" t="s">
        <v>46</v>
      </c>
      <c r="S8" s="151" t="s">
        <v>46</v>
      </c>
      <c r="T8" s="151" t="s">
        <v>46</v>
      </c>
      <c r="U8" s="151" t="s">
        <v>46</v>
      </c>
      <c r="V8" s="151" t="s">
        <v>46</v>
      </c>
    </row>
    <row r="9" spans="2:28" s="42" customFormat="1" ht="55.5" customHeight="1" x14ac:dyDescent="0.25">
      <c r="B9" s="172" t="s">
        <v>1</v>
      </c>
      <c r="D9" s="182" t="s">
        <v>63</v>
      </c>
      <c r="E9" s="43"/>
      <c r="F9" s="182" t="s">
        <v>64</v>
      </c>
      <c r="G9" s="43"/>
      <c r="H9" s="182" t="s">
        <v>65</v>
      </c>
      <c r="I9" s="43"/>
      <c r="J9" s="182" t="s">
        <v>39</v>
      </c>
      <c r="K9" s="43"/>
      <c r="L9" s="182" t="s">
        <v>66</v>
      </c>
      <c r="N9" s="182" t="s">
        <v>63</v>
      </c>
      <c r="O9" s="43"/>
      <c r="P9" s="182" t="s">
        <v>64</v>
      </c>
      <c r="Q9" s="43"/>
      <c r="R9" s="182" t="s">
        <v>65</v>
      </c>
      <c r="S9" s="43"/>
      <c r="T9" s="182" t="s">
        <v>39</v>
      </c>
      <c r="U9" s="43"/>
      <c r="V9" s="182" t="s">
        <v>66</v>
      </c>
    </row>
    <row r="10" spans="2:28" x14ac:dyDescent="0.55000000000000004">
      <c r="D10" s="28"/>
      <c r="F10" s="28"/>
      <c r="H10" s="28"/>
      <c r="J10" s="28"/>
      <c r="L10" s="48"/>
      <c r="N10" s="28"/>
      <c r="P10" s="28"/>
      <c r="R10" s="28"/>
      <c r="T10" s="28"/>
      <c r="V10" s="41"/>
    </row>
    <row r="11" spans="2:28" x14ac:dyDescent="0.55000000000000004">
      <c r="D11" s="28"/>
      <c r="F11" s="28"/>
      <c r="H11" s="28"/>
      <c r="J11" s="28"/>
      <c r="L11" s="48"/>
      <c r="N11" s="28"/>
      <c r="P11" s="28"/>
      <c r="R11" s="28"/>
      <c r="T11" s="28"/>
      <c r="V11" s="41"/>
    </row>
    <row r="12" spans="2:28" ht="21.75" thickBot="1" x14ac:dyDescent="0.6">
      <c r="B12" s="45" t="s">
        <v>77</v>
      </c>
      <c r="D12" s="47">
        <f>SUM(D10:D10)</f>
        <v>0</v>
      </c>
      <c r="F12" s="47">
        <f>SUM(F10:F10)</f>
        <v>0</v>
      </c>
      <c r="H12" s="47">
        <f>SUM(H10:H10)</f>
        <v>0</v>
      </c>
      <c r="J12" s="47">
        <f>SUM(J10:J10)</f>
        <v>0</v>
      </c>
      <c r="L12" s="49">
        <f>SUM(L10:L10)</f>
        <v>0</v>
      </c>
      <c r="N12" s="47">
        <f>SUM(N10:N10)</f>
        <v>0</v>
      </c>
      <c r="P12" s="47">
        <f>SUM(P10:P10)</f>
        <v>0</v>
      </c>
      <c r="R12" s="47">
        <f>SUM(R10:R10)</f>
        <v>0</v>
      </c>
      <c r="T12" s="47">
        <f>SUM(T10:T10)</f>
        <v>0</v>
      </c>
      <c r="V12" s="90">
        <f>SUM(V10:V10)</f>
        <v>0</v>
      </c>
    </row>
    <row r="13" spans="2:28" ht="286.5" customHeight="1" thickTop="1" x14ac:dyDescent="0.55000000000000004"/>
    <row r="14" spans="2:28" ht="30" x14ac:dyDescent="0.75">
      <c r="L14" s="58">
        <v>10</v>
      </c>
    </row>
  </sheetData>
  <sortState xmlns:xlrd2="http://schemas.microsoft.com/office/spreadsheetml/2017/richdata2" ref="B10:V10">
    <sortCondition descending="1" ref="T10"/>
  </sortState>
  <mergeCells count="17">
    <mergeCell ref="D9"/>
    <mergeCell ref="F9"/>
    <mergeCell ref="H9"/>
    <mergeCell ref="J9"/>
    <mergeCell ref="B7:V7"/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14"/>
  <sheetViews>
    <sheetView rightToLeft="1" view="pageBreakPreview" zoomScale="60" zoomScaleNormal="55" workbookViewId="0">
      <selection activeCell="B6" sqref="B6:T6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2:28" ht="30" x14ac:dyDescent="0.55000000000000004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2:28" ht="30" x14ac:dyDescent="0.55000000000000004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2:28" ht="67.5" customHeight="1" x14ac:dyDescent="0.55000000000000004"/>
    <row r="6" spans="2:28" ht="33" x14ac:dyDescent="0.55000000000000004">
      <c r="B6" s="170" t="s">
        <v>95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73"/>
      <c r="O6" s="73"/>
      <c r="P6" s="73"/>
      <c r="Q6" s="73"/>
      <c r="R6" s="73"/>
      <c r="S6" s="73"/>
      <c r="T6" s="73"/>
      <c r="U6" s="12"/>
      <c r="V6" s="12"/>
      <c r="W6" s="12"/>
      <c r="X6" s="12"/>
      <c r="Y6" s="12"/>
      <c r="Z6" s="12"/>
      <c r="AA6" s="12"/>
      <c r="AB6" s="12"/>
    </row>
    <row r="7" spans="2:28" s="39" customFormat="1" ht="24" x14ac:dyDescent="0.6">
      <c r="B7" s="186" t="s">
        <v>1</v>
      </c>
      <c r="D7" s="184" t="s">
        <v>53</v>
      </c>
      <c r="E7" s="184" t="s">
        <v>53</v>
      </c>
      <c r="F7" s="184" t="s">
        <v>53</v>
      </c>
      <c r="G7" s="184" t="s">
        <v>53</v>
      </c>
      <c r="H7" s="184" t="s">
        <v>53</v>
      </c>
      <c r="J7" s="184" t="s">
        <v>45</v>
      </c>
      <c r="K7" s="184" t="s">
        <v>45</v>
      </c>
      <c r="L7" s="184" t="s">
        <v>45</v>
      </c>
      <c r="M7" s="184" t="s">
        <v>45</v>
      </c>
      <c r="N7" s="184" t="s">
        <v>45</v>
      </c>
      <c r="P7" s="184" t="s">
        <v>46</v>
      </c>
      <c r="Q7" s="184" t="s">
        <v>46</v>
      </c>
      <c r="R7" s="184" t="s">
        <v>46</v>
      </c>
      <c r="S7" s="184" t="s">
        <v>46</v>
      </c>
      <c r="T7" s="184" t="s">
        <v>46</v>
      </c>
    </row>
    <row r="8" spans="2:28" s="39" customFormat="1" ht="63.75" customHeight="1" x14ac:dyDescent="0.6">
      <c r="B8" s="186" t="s">
        <v>1</v>
      </c>
      <c r="D8" s="152" t="s">
        <v>54</v>
      </c>
      <c r="E8" s="59"/>
      <c r="F8" s="152" t="s">
        <v>55</v>
      </c>
      <c r="G8" s="59"/>
      <c r="H8" s="152" t="s">
        <v>56</v>
      </c>
      <c r="J8" s="152" t="s">
        <v>57</v>
      </c>
      <c r="K8" s="59"/>
      <c r="L8" s="152" t="s">
        <v>50</v>
      </c>
      <c r="M8" s="59"/>
      <c r="N8" s="152" t="s">
        <v>58</v>
      </c>
      <c r="P8" s="152" t="s">
        <v>57</v>
      </c>
      <c r="Q8" s="59"/>
      <c r="R8" s="152" t="s">
        <v>50</v>
      </c>
      <c r="S8" s="59"/>
      <c r="T8" s="152" t="s">
        <v>58</v>
      </c>
    </row>
    <row r="9" spans="2:28" s="39" customFormat="1" ht="24" x14ac:dyDescent="0.6">
      <c r="B9" s="102"/>
      <c r="C9" s="103"/>
      <c r="D9" s="101"/>
      <c r="E9" s="104"/>
      <c r="F9" s="118"/>
      <c r="G9" s="119"/>
      <c r="H9" s="118"/>
      <c r="I9" s="120"/>
      <c r="J9" s="118"/>
      <c r="K9" s="120"/>
      <c r="L9" s="118"/>
      <c r="M9" s="120"/>
      <c r="N9" s="118"/>
      <c r="O9" s="120"/>
      <c r="P9" s="118"/>
      <c r="Q9" s="120"/>
      <c r="R9" s="118"/>
      <c r="S9" s="120"/>
      <c r="T9" s="118"/>
    </row>
    <row r="10" spans="2:28" s="39" customFormat="1" ht="24" x14ac:dyDescent="0.6">
      <c r="B10" s="102"/>
      <c r="C10" s="103"/>
      <c r="D10" s="102"/>
      <c r="E10" s="103"/>
      <c r="F10" s="121"/>
      <c r="G10" s="122"/>
      <c r="H10" s="121"/>
      <c r="I10" s="122"/>
      <c r="J10" s="121"/>
      <c r="K10" s="122"/>
      <c r="L10" s="121"/>
      <c r="M10" s="122"/>
      <c r="N10" s="121"/>
      <c r="O10" s="122"/>
      <c r="P10" s="121"/>
      <c r="Q10" s="122"/>
      <c r="R10" s="121"/>
      <c r="S10" s="122"/>
      <c r="T10" s="121"/>
    </row>
    <row r="11" spans="2:28" s="39" customFormat="1" ht="24" x14ac:dyDescent="0.6">
      <c r="B11" s="102"/>
      <c r="C11" s="103"/>
      <c r="D11" s="102"/>
      <c r="E11" s="103"/>
      <c r="F11" s="102"/>
      <c r="G11" s="103"/>
      <c r="H11" s="102"/>
      <c r="I11" s="103"/>
      <c r="J11" s="102"/>
      <c r="K11" s="103"/>
      <c r="L11" s="102"/>
      <c r="M11" s="103"/>
      <c r="N11" s="102"/>
      <c r="O11" s="103"/>
      <c r="P11" s="102"/>
      <c r="Q11" s="103"/>
      <c r="R11" s="102"/>
      <c r="S11" s="103"/>
      <c r="T11" s="102"/>
    </row>
    <row r="12" spans="2:28" ht="21.75" thickBot="1" x14ac:dyDescent="0.6">
      <c r="B12" s="185" t="s">
        <v>77</v>
      </c>
      <c r="C12" s="185"/>
      <c r="D12" s="185"/>
      <c r="E12" s="185"/>
      <c r="F12" s="185"/>
      <c r="G12" s="185"/>
      <c r="H12" s="185"/>
      <c r="I12" s="95"/>
      <c r="J12" s="94">
        <f>SUM(J9:J11)</f>
        <v>0</v>
      </c>
      <c r="K12" s="95"/>
      <c r="L12" s="94">
        <f>SUM(L9:L11)</f>
        <v>0</v>
      </c>
      <c r="M12" s="95"/>
      <c r="N12" s="94">
        <f>SUM(N9:N11)</f>
        <v>0</v>
      </c>
      <c r="O12" s="95"/>
      <c r="P12" s="94">
        <f>SUM(P9:P11)</f>
        <v>0</v>
      </c>
      <c r="Q12" s="95"/>
      <c r="R12" s="94">
        <f>SUM(R9:R11)</f>
        <v>0</v>
      </c>
      <c r="S12" s="95"/>
      <c r="T12" s="94">
        <f>SUM(T9:T11)</f>
        <v>0</v>
      </c>
    </row>
    <row r="13" spans="2:28" ht="344.25" customHeight="1" thickTop="1" x14ac:dyDescent="0.55000000000000004"/>
    <row r="14" spans="2:28" ht="30" x14ac:dyDescent="0.75">
      <c r="J14" s="53">
        <v>11</v>
      </c>
    </row>
  </sheetData>
  <sortState xmlns:xlrd2="http://schemas.microsoft.com/office/spreadsheetml/2017/richdata2" ref="B9:T10">
    <sortCondition ref="N9:N10"/>
  </sortState>
  <mergeCells count="18">
    <mergeCell ref="B12:H12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  <mergeCell ref="B6:M6"/>
    <mergeCell ref="D7:H7"/>
    <mergeCell ref="B2:T2"/>
    <mergeCell ref="B3:T3"/>
    <mergeCell ref="B4:T4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15"/>
  <sheetViews>
    <sheetView rightToLeft="1" view="pageBreakPreview" zoomScale="60" zoomScaleNormal="70" workbookViewId="0">
      <selection activeCell="B6" sqref="B6:R6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6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51" t="s">
        <v>104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</row>
    <row r="3" spans="2:28" ht="30" x14ac:dyDescent="0.55000000000000004">
      <c r="B3" s="151" t="s">
        <v>43</v>
      </c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</row>
    <row r="4" spans="2:28" ht="30" x14ac:dyDescent="0.55000000000000004">
      <c r="B4" s="151" t="s">
        <v>133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</row>
    <row r="5" spans="2:28" ht="61.5" customHeight="1" x14ac:dyDescent="0.55000000000000004"/>
    <row r="6" spans="2:28" s="2" customFormat="1" ht="33" x14ac:dyDescent="0.55000000000000004">
      <c r="B6" s="170" t="s">
        <v>96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4.5" customHeight="1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x14ac:dyDescent="0.55000000000000004">
      <c r="B8" s="172" t="s">
        <v>1</v>
      </c>
      <c r="D8" s="151" t="s">
        <v>45</v>
      </c>
      <c r="E8" s="151" t="s">
        <v>45</v>
      </c>
      <c r="F8" s="151" t="s">
        <v>45</v>
      </c>
      <c r="G8" s="151" t="s">
        <v>45</v>
      </c>
      <c r="H8" s="151" t="s">
        <v>45</v>
      </c>
      <c r="I8" s="151" t="s">
        <v>45</v>
      </c>
      <c r="J8" s="151" t="s">
        <v>45</v>
      </c>
      <c r="L8" s="151" t="s">
        <v>46</v>
      </c>
      <c r="M8" s="151" t="s">
        <v>46</v>
      </c>
      <c r="N8" s="151" t="s">
        <v>46</v>
      </c>
      <c r="O8" s="151" t="s">
        <v>46</v>
      </c>
      <c r="P8" s="151" t="s">
        <v>46</v>
      </c>
      <c r="Q8" s="151" t="s">
        <v>46</v>
      </c>
      <c r="R8" s="151" t="s">
        <v>46</v>
      </c>
    </row>
    <row r="9" spans="2:28" ht="57" customHeight="1" x14ac:dyDescent="0.65">
      <c r="B9" s="172" t="s">
        <v>1</v>
      </c>
      <c r="D9" s="187" t="s">
        <v>5</v>
      </c>
      <c r="E9" s="52"/>
      <c r="F9" s="187" t="s">
        <v>59</v>
      </c>
      <c r="G9" s="52"/>
      <c r="H9" s="187" t="s">
        <v>60</v>
      </c>
      <c r="I9" s="52"/>
      <c r="J9" s="187" t="s">
        <v>61</v>
      </c>
      <c r="K9" s="38"/>
      <c r="L9" s="187" t="s">
        <v>5</v>
      </c>
      <c r="M9" s="52"/>
      <c r="N9" s="187" t="s">
        <v>59</v>
      </c>
      <c r="O9" s="52"/>
      <c r="P9" s="187" t="s">
        <v>60</v>
      </c>
      <c r="Q9" s="52"/>
      <c r="R9" s="187" t="s">
        <v>61</v>
      </c>
    </row>
    <row r="10" spans="2:28" ht="21.75" customHeight="1" x14ac:dyDescent="0.55000000000000004">
      <c r="B10" s="123"/>
      <c r="D10" s="91"/>
      <c r="E10" s="6"/>
      <c r="F10" s="91"/>
      <c r="G10" s="6"/>
      <c r="H10" s="91"/>
      <c r="I10" s="6"/>
      <c r="J10" s="91"/>
      <c r="K10" s="6"/>
      <c r="L10" s="91"/>
      <c r="M10" s="6"/>
      <c r="N10" s="91"/>
      <c r="O10" s="6"/>
      <c r="P10" s="91"/>
      <c r="Q10" s="6"/>
      <c r="R10" s="91"/>
    </row>
    <row r="11" spans="2:28" ht="21.75" customHeight="1" x14ac:dyDescent="0.55000000000000004">
      <c r="B11" s="29"/>
      <c r="D11" s="92"/>
      <c r="E11" s="6"/>
      <c r="F11" s="92"/>
      <c r="G11" s="6"/>
      <c r="H11" s="92"/>
      <c r="I11" s="6"/>
      <c r="J11" s="92"/>
      <c r="K11" s="6"/>
      <c r="L11" s="92"/>
      <c r="M11" s="6"/>
      <c r="N11" s="92"/>
      <c r="O11" s="6"/>
      <c r="P11" s="92"/>
      <c r="Q11" s="6"/>
      <c r="R11" s="92"/>
    </row>
    <row r="12" spans="2:28" ht="21.75" customHeight="1" x14ac:dyDescent="0.55000000000000004">
      <c r="D12" s="92"/>
      <c r="E12" s="6"/>
      <c r="F12" s="92"/>
      <c r="G12" s="6"/>
      <c r="H12" s="92"/>
      <c r="I12" s="6"/>
      <c r="J12" s="92"/>
      <c r="K12" s="6"/>
      <c r="L12" s="92"/>
      <c r="M12" s="6"/>
      <c r="N12" s="92"/>
      <c r="O12" s="6"/>
      <c r="P12" s="92"/>
      <c r="Q12" s="6"/>
      <c r="R12" s="92"/>
    </row>
    <row r="13" spans="2:28" ht="21.75" thickBot="1" x14ac:dyDescent="0.6">
      <c r="B13" s="46" t="s">
        <v>77</v>
      </c>
      <c r="D13" s="93">
        <f>SUM(D10:D11)</f>
        <v>0</v>
      </c>
      <c r="E13" s="6"/>
      <c r="F13" s="93">
        <f>SUM(F10:F11)</f>
        <v>0</v>
      </c>
      <c r="G13" s="6"/>
      <c r="H13" s="93">
        <f>SUM(H10:H11)</f>
        <v>0</v>
      </c>
      <c r="I13" s="6"/>
      <c r="J13" s="93">
        <f>SUM(J10:J11)</f>
        <v>0</v>
      </c>
      <c r="K13" s="6"/>
      <c r="L13" s="93">
        <f>SUM(L10:L11)</f>
        <v>0</v>
      </c>
      <c r="M13" s="6"/>
      <c r="N13" s="93">
        <f>SUM(N10:N11)</f>
        <v>0</v>
      </c>
      <c r="O13" s="6"/>
      <c r="P13" s="93">
        <f>SUM(P10:P11)</f>
        <v>0</v>
      </c>
      <c r="Q13" s="6"/>
      <c r="R13" s="93">
        <f>SUM(R10:R11)</f>
        <v>0</v>
      </c>
    </row>
    <row r="14" spans="2:28" ht="267" customHeight="1" thickTop="1" x14ac:dyDescent="0.55000000000000004"/>
    <row r="15" spans="2:28" ht="30" x14ac:dyDescent="0.75">
      <c r="J15" s="58">
        <v>12</v>
      </c>
    </row>
  </sheetData>
  <sortState xmlns:xlrd2="http://schemas.microsoft.com/office/spreadsheetml/2017/richdata2" ref="B10:R11">
    <sortCondition descending="1" ref="R10:R11"/>
  </sortState>
  <mergeCells count="15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  <mergeCell ref="B6:R6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15"/>
  <sheetViews>
    <sheetView rightToLeft="1" view="pageBreakPreview" zoomScale="60" zoomScaleNormal="70" workbookViewId="0">
      <selection activeCell="B6" sqref="B6:R6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2:28" ht="30" x14ac:dyDescent="0.55000000000000004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</row>
    <row r="4" spans="2:28" ht="30" x14ac:dyDescent="0.55000000000000004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</row>
    <row r="6" spans="2:28" ht="33" x14ac:dyDescent="0.55000000000000004">
      <c r="B6" s="170" t="s">
        <v>97</v>
      </c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55000000000000004">
      <c r="B8" s="177" t="s">
        <v>1</v>
      </c>
      <c r="D8" s="150" t="s">
        <v>45</v>
      </c>
      <c r="E8" s="150" t="s">
        <v>45</v>
      </c>
      <c r="F8" s="150" t="s">
        <v>45</v>
      </c>
      <c r="G8" s="150" t="s">
        <v>45</v>
      </c>
      <c r="H8" s="150" t="s">
        <v>45</v>
      </c>
      <c r="I8" s="150" t="s">
        <v>45</v>
      </c>
      <c r="J8" s="150" t="s">
        <v>45</v>
      </c>
      <c r="L8" s="150" t="s">
        <v>46</v>
      </c>
      <c r="M8" s="150" t="s">
        <v>46</v>
      </c>
      <c r="N8" s="150" t="s">
        <v>46</v>
      </c>
      <c r="O8" s="150" t="s">
        <v>46</v>
      </c>
      <c r="P8" s="150" t="s">
        <v>46</v>
      </c>
      <c r="Q8" s="150" t="s">
        <v>46</v>
      </c>
      <c r="R8" s="150" t="s">
        <v>46</v>
      </c>
    </row>
    <row r="9" spans="2:28" s="4" customFormat="1" ht="63" customHeight="1" x14ac:dyDescent="0.55000000000000004">
      <c r="B9" s="177" t="s">
        <v>1</v>
      </c>
      <c r="D9" s="167" t="s">
        <v>5</v>
      </c>
      <c r="E9" s="44"/>
      <c r="F9" s="167" t="s">
        <v>59</v>
      </c>
      <c r="G9" s="44"/>
      <c r="H9" s="167" t="s">
        <v>60</v>
      </c>
      <c r="I9" s="44"/>
      <c r="J9" s="167" t="s">
        <v>62</v>
      </c>
      <c r="L9" s="167" t="s">
        <v>5</v>
      </c>
      <c r="M9" s="44"/>
      <c r="N9" s="167" t="s">
        <v>59</v>
      </c>
      <c r="O9" s="44"/>
      <c r="P9" s="167" t="s">
        <v>60</v>
      </c>
      <c r="Q9" s="44"/>
      <c r="R9" s="167" t="s">
        <v>62</v>
      </c>
    </row>
    <row r="10" spans="2:28" x14ac:dyDescent="0.55000000000000004">
      <c r="B10" s="40"/>
      <c r="D10" s="9"/>
      <c r="F10" s="9"/>
      <c r="H10" s="9"/>
      <c r="J10" s="9"/>
      <c r="L10" s="9"/>
      <c r="N10" s="9"/>
      <c r="P10" s="9"/>
      <c r="R10" s="9"/>
    </row>
    <row r="11" spans="2:28" x14ac:dyDescent="0.55000000000000004">
      <c r="D11" s="3"/>
      <c r="F11" s="3"/>
      <c r="H11" s="3"/>
      <c r="J11" s="3"/>
      <c r="L11" s="3"/>
      <c r="N11" s="3"/>
      <c r="P11" s="3"/>
      <c r="R11" s="3"/>
    </row>
    <row r="12" spans="2:28" x14ac:dyDescent="0.55000000000000004">
      <c r="D12" s="3"/>
      <c r="F12" s="3"/>
      <c r="H12" s="3"/>
      <c r="J12" s="3"/>
      <c r="L12" s="3"/>
      <c r="N12" s="3"/>
      <c r="P12" s="3"/>
      <c r="R12" s="3"/>
    </row>
    <row r="13" spans="2:28" ht="21.75" thickBot="1" x14ac:dyDescent="0.6">
      <c r="B13" s="31" t="s">
        <v>77</v>
      </c>
      <c r="D13" s="10">
        <f t="shared" ref="D13:R13" si="0">SUM(D10:D11)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0</v>
      </c>
      <c r="P13" s="10">
        <f t="shared" si="0"/>
        <v>0</v>
      </c>
      <c r="Q13" s="10">
        <f t="shared" si="0"/>
        <v>0</v>
      </c>
      <c r="R13" s="10">
        <f t="shared" si="0"/>
        <v>0</v>
      </c>
    </row>
    <row r="14" spans="2:28" ht="282.75" customHeight="1" thickTop="1" x14ac:dyDescent="0.55000000000000004"/>
    <row r="15" spans="2:28" ht="26.25" x14ac:dyDescent="0.65">
      <c r="J15" s="26">
        <v>13</v>
      </c>
    </row>
  </sheetData>
  <sortState xmlns:xlrd2="http://schemas.microsoft.com/office/spreadsheetml/2017/richdata2" ref="B10:R11">
    <sortCondition descending="1" ref="R10:R11"/>
  </sortState>
  <mergeCells count="15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  <mergeCell ref="B6:R6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15"/>
  <sheetViews>
    <sheetView rightToLeft="1" view="pageBreakPreview" topLeftCell="A3" zoomScale="60" zoomScaleNormal="70" workbookViewId="0">
      <selection activeCell="A15" sqref="A15:XFD15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5.425781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6"/>
      <c r="R2" s="16"/>
      <c r="S2" s="16"/>
      <c r="T2" s="16"/>
      <c r="U2" s="16"/>
    </row>
    <row r="3" spans="2:28" ht="30" x14ac:dyDescent="0.6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6"/>
      <c r="R3" s="16"/>
    </row>
    <row r="4" spans="2:28" ht="30" x14ac:dyDescent="0.6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6"/>
      <c r="R4" s="16"/>
    </row>
    <row r="5" spans="2:28" ht="54" customHeight="1" x14ac:dyDescent="0.6"/>
    <row r="6" spans="2:28" s="2" customFormat="1" ht="30" x14ac:dyDescent="0.55000000000000004">
      <c r="B6" s="13" t="s">
        <v>98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15" customFormat="1" ht="27" customHeight="1" x14ac:dyDescent="0.6">
      <c r="B7" s="172" t="s">
        <v>47</v>
      </c>
      <c r="D7" s="151" t="s">
        <v>45</v>
      </c>
      <c r="E7" s="151" t="s">
        <v>45</v>
      </c>
      <c r="F7" s="151" t="s">
        <v>45</v>
      </c>
      <c r="G7" s="151" t="s">
        <v>45</v>
      </c>
      <c r="H7" s="151" t="s">
        <v>45</v>
      </c>
      <c r="I7" s="151" t="s">
        <v>45</v>
      </c>
      <c r="J7" s="151" t="s">
        <v>45</v>
      </c>
      <c r="L7" s="151" t="s">
        <v>46</v>
      </c>
      <c r="M7" s="151" t="s">
        <v>46</v>
      </c>
      <c r="N7" s="151" t="s">
        <v>46</v>
      </c>
      <c r="O7" s="151" t="s">
        <v>46</v>
      </c>
      <c r="P7" s="151" t="s">
        <v>46</v>
      </c>
      <c r="Q7" s="151" t="s">
        <v>46</v>
      </c>
      <c r="R7" s="151" t="s">
        <v>46</v>
      </c>
    </row>
    <row r="8" spans="2:28" s="50" customFormat="1" ht="48" customHeight="1" x14ac:dyDescent="0.75">
      <c r="B8" s="172" t="s">
        <v>47</v>
      </c>
      <c r="D8" s="188" t="s">
        <v>67</v>
      </c>
      <c r="E8" s="51"/>
      <c r="F8" s="188" t="s">
        <v>64</v>
      </c>
      <c r="G8" s="51"/>
      <c r="H8" s="188" t="s">
        <v>65</v>
      </c>
      <c r="I8" s="51"/>
      <c r="J8" s="188" t="s">
        <v>68</v>
      </c>
      <c r="L8" s="188" t="s">
        <v>67</v>
      </c>
      <c r="M8" s="51"/>
      <c r="N8" s="188" t="s">
        <v>64</v>
      </c>
      <c r="O8" s="51"/>
      <c r="P8" s="188" t="s">
        <v>65</v>
      </c>
      <c r="Q8" s="51"/>
      <c r="R8" s="188" t="s">
        <v>68</v>
      </c>
    </row>
    <row r="9" spans="2:28" ht="21.75" x14ac:dyDescent="0.6">
      <c r="B9" s="44"/>
      <c r="C9" s="4"/>
      <c r="D9" s="91"/>
      <c r="E9" s="6"/>
      <c r="F9" s="91"/>
      <c r="G9" s="6"/>
      <c r="H9" s="91"/>
      <c r="I9" s="6"/>
      <c r="J9" s="91"/>
      <c r="K9" s="6"/>
      <c r="L9" s="91"/>
      <c r="M9" s="6"/>
      <c r="N9" s="91"/>
      <c r="O9" s="6"/>
      <c r="P9" s="91"/>
      <c r="Q9" s="4"/>
      <c r="R9" s="91"/>
    </row>
    <row r="10" spans="2:28" ht="23.25" customHeight="1" x14ac:dyDescent="0.6">
      <c r="B10" s="4"/>
      <c r="C10" s="4"/>
      <c r="D10" s="92"/>
      <c r="E10" s="6"/>
      <c r="F10" s="92"/>
      <c r="G10" s="6"/>
      <c r="H10" s="92"/>
      <c r="I10" s="6"/>
      <c r="J10" s="92"/>
      <c r="K10" s="6"/>
      <c r="L10" s="92"/>
      <c r="M10" s="6"/>
      <c r="N10" s="92"/>
      <c r="O10" s="6"/>
      <c r="P10" s="92"/>
      <c r="Q10" s="4"/>
      <c r="R10" s="92"/>
    </row>
    <row r="11" spans="2:28" ht="23.25" customHeight="1" x14ac:dyDescent="0.6">
      <c r="B11" s="4"/>
      <c r="C11" s="4"/>
      <c r="D11" s="92"/>
      <c r="E11" s="6"/>
      <c r="F11" s="92"/>
      <c r="G11" s="6"/>
      <c r="H11" s="92"/>
      <c r="I11" s="6"/>
      <c r="J11" s="92"/>
      <c r="K11" s="6"/>
      <c r="L11" s="92"/>
      <c r="M11" s="6"/>
      <c r="N11" s="92"/>
      <c r="O11" s="6"/>
      <c r="P11" s="92"/>
      <c r="Q11" s="4"/>
      <c r="R11" s="92"/>
    </row>
    <row r="12" spans="2:28" ht="21.75" x14ac:dyDescent="0.6">
      <c r="B12" s="4"/>
      <c r="C12" s="4"/>
      <c r="D12" s="92"/>
      <c r="E12" s="6"/>
      <c r="F12" s="92"/>
      <c r="G12" s="6"/>
      <c r="H12" s="92"/>
      <c r="I12" s="6"/>
      <c r="J12" s="92"/>
      <c r="K12" s="6"/>
      <c r="L12" s="92"/>
      <c r="M12" s="6"/>
      <c r="N12" s="92"/>
      <c r="O12" s="6"/>
      <c r="P12" s="92"/>
      <c r="Q12" s="4"/>
      <c r="R12" s="92"/>
    </row>
    <row r="13" spans="2:28" ht="24.75" thickBot="1" x14ac:dyDescent="0.65">
      <c r="B13" s="25" t="s">
        <v>77</v>
      </c>
      <c r="D13" s="94">
        <f t="shared" ref="D13:R13" si="0">SUM(D9:D11)</f>
        <v>0</v>
      </c>
      <c r="E13" s="94">
        <f t="shared" si="0"/>
        <v>0</v>
      </c>
      <c r="F13" s="94">
        <f t="shared" si="0"/>
        <v>0</v>
      </c>
      <c r="G13" s="94">
        <f t="shared" si="0"/>
        <v>0</v>
      </c>
      <c r="H13" s="94">
        <f t="shared" si="0"/>
        <v>0</v>
      </c>
      <c r="I13" s="94">
        <f t="shared" si="0"/>
        <v>0</v>
      </c>
      <c r="J13" s="94">
        <f t="shared" si="0"/>
        <v>0</v>
      </c>
      <c r="K13" s="94">
        <f t="shared" si="0"/>
        <v>0</v>
      </c>
      <c r="L13" s="94">
        <f t="shared" si="0"/>
        <v>0</v>
      </c>
      <c r="M13" s="94">
        <f t="shared" si="0"/>
        <v>0</v>
      </c>
      <c r="N13" s="94">
        <f t="shared" si="0"/>
        <v>0</v>
      </c>
      <c r="O13" s="94">
        <f t="shared" si="0"/>
        <v>0</v>
      </c>
      <c r="P13" s="94">
        <f t="shared" si="0"/>
        <v>0</v>
      </c>
      <c r="Q13" s="94">
        <f t="shared" si="0"/>
        <v>0</v>
      </c>
      <c r="R13" s="94">
        <f t="shared" si="0"/>
        <v>0</v>
      </c>
    </row>
    <row r="14" spans="2:28" ht="284.25" customHeight="1" thickTop="1" x14ac:dyDescent="0.6"/>
    <row r="15" spans="2:28" ht="30" x14ac:dyDescent="0.75">
      <c r="J15" s="53">
        <v>14</v>
      </c>
    </row>
  </sheetData>
  <sortState xmlns:xlrd2="http://schemas.microsoft.com/office/spreadsheetml/2017/richdata2" ref="B9:R11">
    <sortCondition descending="1" ref="R9:R11"/>
  </sortState>
  <mergeCells count="14">
    <mergeCell ref="R8"/>
    <mergeCell ref="L7:R7"/>
    <mergeCell ref="B7:B8"/>
    <mergeCell ref="D8"/>
    <mergeCell ref="F8"/>
    <mergeCell ref="H8"/>
    <mergeCell ref="J8"/>
    <mergeCell ref="D7:J7"/>
    <mergeCell ref="B2:P2"/>
    <mergeCell ref="B3:P3"/>
    <mergeCell ref="B4:P4"/>
    <mergeCell ref="L8"/>
    <mergeCell ref="N8"/>
    <mergeCell ref="P8"/>
  </mergeCells>
  <printOptions horizontalCentered="1" verticalCentered="1"/>
  <pageMargins left="0.7" right="0.7" top="0.25" bottom="0.2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17"/>
  <sheetViews>
    <sheetView rightToLeft="1" view="pageBreakPreview" zoomScale="85" zoomScaleNormal="85" zoomScaleSheetLayoutView="85" workbookViewId="0">
      <selection activeCell="B10" sqref="B10:J13"/>
    </sheetView>
  </sheetViews>
  <sheetFormatPr defaultRowHeight="21.75" customHeight="1" x14ac:dyDescent="0.55000000000000004"/>
  <cols>
    <col min="1" max="1" width="3" style="2" customWidth="1"/>
    <col min="2" max="2" width="47.5703125" style="2" bestFit="1" customWidth="1"/>
    <col min="3" max="3" width="1" style="2" customWidth="1"/>
    <col min="4" max="4" width="18" style="2" bestFit="1" customWidth="1"/>
    <col min="5" max="5" width="1" style="2" customWidth="1"/>
    <col min="6" max="6" width="18.28515625" style="2" bestFit="1" customWidth="1"/>
    <col min="7" max="7" width="1" style="2" customWidth="1"/>
    <col min="8" max="8" width="15" style="2" bestFit="1" customWidth="1"/>
    <col min="9" max="9" width="1" style="2" customWidth="1"/>
    <col min="10" max="10" width="18.28515625" style="2" bestFit="1" customWidth="1"/>
    <col min="11" max="11" width="1" style="2" customWidth="1"/>
    <col min="12" max="12" width="22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2:28" ht="31.5" customHeight="1" x14ac:dyDescent="0.55000000000000004">
      <c r="B3" s="150" t="s">
        <v>43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</row>
    <row r="4" spans="2:28" ht="31.5" customHeight="1" x14ac:dyDescent="0.55000000000000004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</row>
    <row r="5" spans="2:28" ht="73.5" customHeight="1" x14ac:dyDescent="0.55000000000000004"/>
    <row r="6" spans="2:28" ht="30" x14ac:dyDescent="0.55000000000000004">
      <c r="B6" s="154" t="s">
        <v>99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" customFormat="1" ht="31.5" customHeight="1" x14ac:dyDescent="0.55000000000000004">
      <c r="B8" s="168" t="s">
        <v>69</v>
      </c>
      <c r="C8" s="168" t="s">
        <v>69</v>
      </c>
      <c r="D8" s="168" t="s">
        <v>69</v>
      </c>
      <c r="F8" s="168" t="s">
        <v>45</v>
      </c>
      <c r="G8" s="168" t="s">
        <v>45</v>
      </c>
      <c r="H8" s="168" t="s">
        <v>45</v>
      </c>
      <c r="J8" s="168" t="s">
        <v>46</v>
      </c>
      <c r="K8" s="168" t="s">
        <v>46</v>
      </c>
      <c r="L8" s="168" t="s">
        <v>46</v>
      </c>
    </row>
    <row r="9" spans="2:28" s="39" customFormat="1" ht="50.25" customHeight="1" x14ac:dyDescent="0.6">
      <c r="B9" s="184" t="s">
        <v>70</v>
      </c>
      <c r="D9" s="184" t="s">
        <v>36</v>
      </c>
      <c r="F9" s="184" t="s">
        <v>71</v>
      </c>
      <c r="H9" s="184" t="s">
        <v>72</v>
      </c>
      <c r="J9" s="184" t="s">
        <v>71</v>
      </c>
      <c r="L9" s="184" t="s">
        <v>72</v>
      </c>
    </row>
    <row r="10" spans="2:28" s="4" customFormat="1" ht="21.75" customHeight="1" x14ac:dyDescent="0.55000000000000004">
      <c r="B10" s="44" t="s">
        <v>121</v>
      </c>
      <c r="D10" s="67" t="s">
        <v>52</v>
      </c>
      <c r="F10" s="91">
        <v>2457534247</v>
      </c>
      <c r="G10" s="6"/>
      <c r="H10" s="11" t="s">
        <v>52</v>
      </c>
      <c r="I10" s="6"/>
      <c r="J10" s="91">
        <v>4915068494</v>
      </c>
      <c r="K10" s="6"/>
      <c r="L10" s="11" t="s">
        <v>52</v>
      </c>
    </row>
    <row r="11" spans="2:28" s="4" customFormat="1" ht="21.75" customHeight="1" x14ac:dyDescent="0.55000000000000004">
      <c r="B11" s="4" t="s">
        <v>123</v>
      </c>
      <c r="D11" s="66" t="s">
        <v>124</v>
      </c>
      <c r="F11" s="92">
        <v>38593856</v>
      </c>
      <c r="G11" s="6"/>
      <c r="H11" s="6" t="s">
        <v>52</v>
      </c>
      <c r="I11" s="6"/>
      <c r="J11" s="92">
        <v>61013800</v>
      </c>
      <c r="K11" s="6"/>
      <c r="L11" s="6"/>
    </row>
    <row r="12" spans="2:28" s="4" customFormat="1" ht="21.75" customHeight="1" x14ac:dyDescent="0.55000000000000004">
      <c r="B12" s="4" t="s">
        <v>127</v>
      </c>
      <c r="D12" s="66" t="s">
        <v>128</v>
      </c>
      <c r="F12" s="92">
        <v>0</v>
      </c>
      <c r="G12" s="6"/>
      <c r="H12" s="6" t="s">
        <v>52</v>
      </c>
      <c r="I12" s="6"/>
      <c r="J12" s="92">
        <v>5015928</v>
      </c>
      <c r="K12" s="6"/>
      <c r="L12" s="6"/>
    </row>
    <row r="13" spans="2:28" s="4" customFormat="1" ht="21.75" customHeight="1" x14ac:dyDescent="0.55000000000000004">
      <c r="B13" s="4" t="s">
        <v>115</v>
      </c>
      <c r="D13" s="66" t="s">
        <v>116</v>
      </c>
      <c r="F13" s="92">
        <v>80705</v>
      </c>
      <c r="G13" s="6"/>
      <c r="H13" s="6" t="s">
        <v>52</v>
      </c>
      <c r="I13" s="6"/>
      <c r="J13" s="92">
        <v>163501</v>
      </c>
      <c r="K13" s="6"/>
      <c r="L13" s="6" t="s">
        <v>52</v>
      </c>
    </row>
    <row r="14" spans="2:28" s="4" customFormat="1" ht="21.75" customHeight="1" x14ac:dyDescent="0.55000000000000004">
      <c r="D14" s="66"/>
      <c r="F14" s="92"/>
      <c r="G14" s="6"/>
      <c r="H14" s="6"/>
      <c r="I14" s="6"/>
      <c r="J14" s="92"/>
      <c r="K14" s="6"/>
      <c r="L14" s="6"/>
    </row>
    <row r="15" spans="2:28" ht="21.75" customHeight="1" thickBot="1" x14ac:dyDescent="0.6">
      <c r="B15" s="189" t="s">
        <v>77</v>
      </c>
      <c r="C15" s="189"/>
      <c r="D15" s="189"/>
      <c r="F15" s="94">
        <f>SUM(F10:F13)</f>
        <v>2496208808</v>
      </c>
      <c r="G15" s="95"/>
      <c r="H15" s="96"/>
      <c r="I15" s="95"/>
      <c r="J15" s="94">
        <f>SUM(J10:J13)</f>
        <v>4981261723</v>
      </c>
      <c r="K15" s="95"/>
      <c r="L15" s="96"/>
    </row>
    <row r="16" spans="2:28" ht="81.75" customHeight="1" thickTop="1" x14ac:dyDescent="0.55000000000000004"/>
    <row r="17" spans="6:6" ht="30" x14ac:dyDescent="0.75">
      <c r="F17" s="56">
        <v>15</v>
      </c>
    </row>
  </sheetData>
  <sortState xmlns:xlrd2="http://schemas.microsoft.com/office/spreadsheetml/2017/richdata2" ref="B10:J13">
    <sortCondition descending="1" ref="J10:J13"/>
  </sortState>
  <mergeCells count="14">
    <mergeCell ref="B2:L2"/>
    <mergeCell ref="B3:L3"/>
    <mergeCell ref="B4:L4"/>
    <mergeCell ref="B15:D15"/>
    <mergeCell ref="J9"/>
    <mergeCell ref="L9"/>
    <mergeCell ref="J8:L8"/>
    <mergeCell ref="B9"/>
    <mergeCell ref="D9"/>
    <mergeCell ref="B8:D8"/>
    <mergeCell ref="F9"/>
    <mergeCell ref="H9"/>
    <mergeCell ref="F8:H8"/>
    <mergeCell ref="B6:L6"/>
  </mergeCells>
  <printOptions horizontalCentered="1" verticalCentered="1"/>
  <pageMargins left="0.7" right="0.7" top="0" bottom="0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B6" sqref="B6:F6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</row>
    <row r="3" spans="2:28" ht="30" x14ac:dyDescent="0.55000000000000004">
      <c r="B3" s="150" t="s">
        <v>43</v>
      </c>
      <c r="C3" s="150"/>
      <c r="D3" s="150"/>
      <c r="E3" s="150"/>
      <c r="F3" s="150"/>
    </row>
    <row r="4" spans="2:28" ht="30" x14ac:dyDescent="0.55000000000000004">
      <c r="B4" s="150" t="s">
        <v>133</v>
      </c>
      <c r="C4" s="150"/>
      <c r="D4" s="150"/>
      <c r="E4" s="150"/>
      <c r="F4" s="150"/>
    </row>
    <row r="5" spans="2:28" ht="125.25" customHeight="1" x14ac:dyDescent="0.55000000000000004"/>
    <row r="6" spans="2:28" s="25" customFormat="1" ht="33" x14ac:dyDescent="0.6">
      <c r="B6" s="170" t="s">
        <v>100</v>
      </c>
      <c r="C6" s="170"/>
      <c r="D6" s="170"/>
      <c r="E6" s="170"/>
      <c r="F6" s="170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55000000000000004">
      <c r="B8" s="177" t="s">
        <v>73</v>
      </c>
      <c r="D8" s="150" t="s">
        <v>45</v>
      </c>
      <c r="F8" s="150" t="s">
        <v>134</v>
      </c>
    </row>
    <row r="9" spans="2:28" ht="30" x14ac:dyDescent="0.55000000000000004">
      <c r="B9" s="191" t="s">
        <v>73</v>
      </c>
      <c r="D9" s="192" t="s">
        <v>39</v>
      </c>
      <c r="F9" s="192" t="s">
        <v>39</v>
      </c>
    </row>
    <row r="10" spans="2:28" x14ac:dyDescent="0.55000000000000004">
      <c r="B10" s="2" t="s">
        <v>73</v>
      </c>
      <c r="D10" s="97">
        <v>0</v>
      </c>
      <c r="E10" s="95"/>
      <c r="F10" s="97">
        <v>0</v>
      </c>
    </row>
    <row r="11" spans="2:28" x14ac:dyDescent="0.55000000000000004">
      <c r="B11" s="2" t="s">
        <v>109</v>
      </c>
      <c r="D11" s="97">
        <v>0</v>
      </c>
      <c r="E11" s="95"/>
      <c r="F11" s="97">
        <v>0</v>
      </c>
    </row>
    <row r="12" spans="2:28" x14ac:dyDescent="0.55000000000000004">
      <c r="B12" s="2" t="s">
        <v>74</v>
      </c>
      <c r="D12" s="97">
        <v>0</v>
      </c>
      <c r="E12" s="95"/>
      <c r="F12" s="97">
        <v>0</v>
      </c>
    </row>
    <row r="13" spans="2:28" x14ac:dyDescent="0.55000000000000004">
      <c r="D13" s="97"/>
      <c r="E13" s="95"/>
      <c r="F13" s="97"/>
    </row>
    <row r="14" spans="2:28" ht="21.75" thickBot="1" x14ac:dyDescent="0.6">
      <c r="B14" s="31" t="s">
        <v>77</v>
      </c>
      <c r="D14" s="94">
        <f>SUM(D10:D12)</f>
        <v>0</v>
      </c>
      <c r="E14" s="95"/>
      <c r="F14" s="94">
        <f>SUM(F10:F12)</f>
        <v>0</v>
      </c>
    </row>
    <row r="15" spans="2:28" ht="21.75" thickTop="1" x14ac:dyDescent="0.55000000000000004"/>
    <row r="16" spans="2:28" ht="85.5" customHeight="1" x14ac:dyDescent="0.55000000000000004"/>
    <row r="17" spans="1:6" ht="181.5" customHeight="1" x14ac:dyDescent="0.55000000000000004"/>
    <row r="18" spans="1:6" ht="30" x14ac:dyDescent="0.75">
      <c r="A18" s="190">
        <v>16</v>
      </c>
      <c r="B18" s="190"/>
      <c r="C18" s="190"/>
      <c r="D18" s="190"/>
      <c r="E18" s="190"/>
      <c r="F18" s="190"/>
    </row>
  </sheetData>
  <sortState xmlns:xlrd2="http://schemas.microsoft.com/office/spreadsheetml/2017/richdata2" ref="B10:F12">
    <sortCondition descending="1" ref="F10:F12"/>
  </sortState>
  <mergeCells count="10">
    <mergeCell ref="A18:F18"/>
    <mergeCell ref="B2:F2"/>
    <mergeCell ref="B3:F3"/>
    <mergeCell ref="B4:F4"/>
    <mergeCell ref="B8:B9"/>
    <mergeCell ref="D9"/>
    <mergeCell ref="D8"/>
    <mergeCell ref="F9"/>
    <mergeCell ref="F8"/>
    <mergeCell ref="B6:F6"/>
  </mergeCells>
  <printOptions horizontalCentered="1" verticalCentered="1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2"/>
  <sheetViews>
    <sheetView rightToLeft="1" view="pageBreakPreview" zoomScale="85" zoomScaleNormal="85" zoomScaleSheetLayoutView="85" workbookViewId="0">
      <selection activeCell="I21" sqref="I21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7.42578125" style="2" customWidth="1"/>
    <col min="10" max="10" width="2.28515625" style="2" bestFit="1" customWidth="1"/>
    <col min="11" max="11" width="14" style="2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150" t="s">
        <v>104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</row>
    <row r="3" spans="3:17" ht="30" x14ac:dyDescent="0.55000000000000004">
      <c r="C3" s="150" t="s">
        <v>0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</row>
    <row r="4" spans="3:17" ht="30" x14ac:dyDescent="0.55000000000000004">
      <c r="C4" s="150" t="s">
        <v>133</v>
      </c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</row>
    <row r="5" spans="3:17" ht="30" x14ac:dyDescent="0.55000000000000004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3:17" ht="30" x14ac:dyDescent="0.55000000000000004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3:17" ht="30" x14ac:dyDescent="0.55000000000000004">
      <c r="C7" s="154" t="s">
        <v>78</v>
      </c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</row>
    <row r="9" spans="3:17" s="6" customFormat="1" ht="34.5" customHeight="1" x14ac:dyDescent="0.25">
      <c r="C9" s="151" t="s">
        <v>84</v>
      </c>
      <c r="D9" s="151" t="s">
        <v>131</v>
      </c>
      <c r="E9" s="151" t="s">
        <v>2</v>
      </c>
      <c r="F9" s="151" t="s">
        <v>2</v>
      </c>
      <c r="G9" s="151" t="s">
        <v>2</v>
      </c>
      <c r="I9" s="151" t="s">
        <v>3</v>
      </c>
      <c r="J9" s="151" t="s">
        <v>3</v>
      </c>
      <c r="K9" s="151" t="s">
        <v>3</v>
      </c>
      <c r="M9" s="151" t="s">
        <v>134</v>
      </c>
      <c r="N9" s="151" t="s">
        <v>4</v>
      </c>
      <c r="O9" s="151" t="s">
        <v>4</v>
      </c>
      <c r="P9" s="151" t="s">
        <v>4</v>
      </c>
      <c r="Q9" s="151" t="s">
        <v>4</v>
      </c>
    </row>
    <row r="10" spans="3:17" s="42" customFormat="1" ht="24" x14ac:dyDescent="0.25">
      <c r="C10" s="151"/>
      <c r="D10" s="134"/>
      <c r="E10" s="152" t="s">
        <v>6</v>
      </c>
      <c r="F10" s="134"/>
      <c r="G10" s="152" t="s">
        <v>7</v>
      </c>
      <c r="I10" s="152" t="s">
        <v>85</v>
      </c>
      <c r="J10" s="134"/>
      <c r="K10" s="152" t="s">
        <v>86</v>
      </c>
      <c r="M10" s="152" t="s">
        <v>6</v>
      </c>
      <c r="N10" s="134"/>
      <c r="O10" s="152" t="s">
        <v>7</v>
      </c>
      <c r="Q10" s="152" t="s">
        <v>11</v>
      </c>
    </row>
    <row r="11" spans="3:17" s="42" customFormat="1" ht="24" x14ac:dyDescent="0.25">
      <c r="C11" s="151"/>
      <c r="D11" s="135"/>
      <c r="E11" s="153" t="s">
        <v>6</v>
      </c>
      <c r="F11" s="135"/>
      <c r="G11" s="153" t="s">
        <v>7</v>
      </c>
      <c r="I11" s="153"/>
      <c r="J11" s="135"/>
      <c r="K11" s="153"/>
      <c r="M11" s="153" t="s">
        <v>6</v>
      </c>
      <c r="N11" s="135"/>
      <c r="O11" s="153" t="s">
        <v>7</v>
      </c>
      <c r="Q11" s="153" t="s">
        <v>11</v>
      </c>
    </row>
    <row r="12" spans="3:17" ht="9" customHeight="1" x14ac:dyDescent="0.55000000000000004">
      <c r="C12" s="40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114</v>
      </c>
      <c r="E13" s="3">
        <f>'سهام پروژه'!G15</f>
        <v>80000000000</v>
      </c>
      <c r="G13" s="3">
        <f>'سهام پروژه'!I15</f>
        <v>80000000000</v>
      </c>
      <c r="I13" s="3">
        <f>'سهام پروژه'!M15</f>
        <v>0</v>
      </c>
      <c r="K13" s="3">
        <f>'سهام پروژه'!Q15</f>
        <v>0</v>
      </c>
      <c r="M13" s="3">
        <f>'سهام پروژه'!W15</f>
        <v>80000000000</v>
      </c>
      <c r="O13" s="3">
        <f>'سهام پروژه'!Y15</f>
        <v>80000000000</v>
      </c>
      <c r="Q13" s="8">
        <f t="shared" ref="Q13:Q17" si="0">O13/$O$18</f>
        <v>0.36203244773032917</v>
      </c>
    </row>
    <row r="14" spans="3:17" x14ac:dyDescent="0.55000000000000004">
      <c r="C14" s="2" t="s">
        <v>101</v>
      </c>
      <c r="E14" s="3">
        <f>سپرده!L17</f>
        <v>8751084351</v>
      </c>
      <c r="G14" s="3">
        <f>E14</f>
        <v>8751084351</v>
      </c>
      <c r="I14" s="3">
        <f>سپرده!N17</f>
        <v>2996208808</v>
      </c>
      <c r="K14" s="3">
        <f>سپرده!P17</f>
        <v>772625000</v>
      </c>
      <c r="M14" s="3">
        <f>سپرده!R17</f>
        <v>10974668159</v>
      </c>
      <c r="O14" s="3">
        <f>سپرده!R17</f>
        <v>10974668159</v>
      </c>
      <c r="Q14" s="8">
        <f t="shared" si="0"/>
        <v>4.9664824707885941E-2</v>
      </c>
    </row>
    <row r="15" spans="3:17" hidden="1" x14ac:dyDescent="0.55000000000000004">
      <c r="C15" s="2" t="s">
        <v>80</v>
      </c>
      <c r="E15" s="3">
        <f>'اوراق مشارکت'!R17</f>
        <v>0</v>
      </c>
      <c r="G15" s="3">
        <f>'اوراق مشارکت'!T17</f>
        <v>0</v>
      </c>
      <c r="I15" s="3">
        <f>'اوراق مشارکت'!X17</f>
        <v>0</v>
      </c>
      <c r="K15" s="3">
        <f>'اوراق مشارکت'!AB17</f>
        <v>0</v>
      </c>
      <c r="M15" s="3">
        <f>'اوراق مشارکت'!AH17</f>
        <v>0</v>
      </c>
      <c r="O15" s="3">
        <f>'اوراق مشارکت'!AJ17</f>
        <v>0</v>
      </c>
      <c r="Q15" s="8">
        <f t="shared" si="0"/>
        <v>0</v>
      </c>
    </row>
    <row r="16" spans="3:17" x14ac:dyDescent="0.55000000000000004">
      <c r="C16" s="2" t="s">
        <v>83</v>
      </c>
      <c r="E16" s="3">
        <f>'گواهی سپرده'!N15</f>
        <v>130000000000</v>
      </c>
      <c r="G16" s="3">
        <f>'گواهی سپرده'!P15</f>
        <v>130000000000</v>
      </c>
      <c r="I16" s="3">
        <f>'گواهی سپرده'!T15</f>
        <v>0</v>
      </c>
      <c r="K16" s="3">
        <f>'گواهی سپرده'!X15</f>
        <v>0</v>
      </c>
      <c r="M16" s="3">
        <f>'گواهی سپرده'!AB15</f>
        <v>130000000000</v>
      </c>
      <c r="O16" s="3">
        <f>'گواهی سپرده'!AD15</f>
        <v>130000000000</v>
      </c>
      <c r="Q16" s="8">
        <f t="shared" si="0"/>
        <v>0.58830272756178492</v>
      </c>
    </row>
    <row r="17" spans="3:17" hidden="1" x14ac:dyDescent="0.55000000000000004">
      <c r="C17" s="2" t="s">
        <v>79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ht="21.75" thickBot="1" x14ac:dyDescent="0.6">
      <c r="C18" s="2" t="s">
        <v>77</v>
      </c>
      <c r="D18" s="3">
        <f t="shared" ref="D18" si="1">SUM(D12:D17)</f>
        <v>0</v>
      </c>
      <c r="E18" s="10">
        <f t="shared" ref="E18:P18" si="2">SUM(E12:E17)</f>
        <v>218751084351</v>
      </c>
      <c r="F18" s="3">
        <f t="shared" si="2"/>
        <v>0</v>
      </c>
      <c r="G18" s="10">
        <f>SUM(G12:G17)</f>
        <v>218751084351</v>
      </c>
      <c r="H18" s="3">
        <f t="shared" si="2"/>
        <v>0</v>
      </c>
      <c r="I18" s="10">
        <f t="shared" si="2"/>
        <v>2996208808</v>
      </c>
      <c r="J18" s="3">
        <f t="shared" si="2"/>
        <v>0</v>
      </c>
      <c r="K18" s="10">
        <f t="shared" si="2"/>
        <v>772625000</v>
      </c>
      <c r="L18" s="3">
        <f t="shared" si="2"/>
        <v>0</v>
      </c>
      <c r="M18" s="10">
        <f t="shared" si="2"/>
        <v>220974668159</v>
      </c>
      <c r="N18" s="3">
        <f t="shared" si="2"/>
        <v>0</v>
      </c>
      <c r="O18" s="10">
        <f>SUM(O12:O17)</f>
        <v>220974668159</v>
      </c>
      <c r="P18" s="3">
        <f t="shared" si="2"/>
        <v>0</v>
      </c>
      <c r="Q18" s="32">
        <f t="shared" ref="Q18" si="3">O18/$O$18</f>
        <v>1</v>
      </c>
    </row>
    <row r="19" spans="3:17" ht="21.75" thickTop="1" x14ac:dyDescent="0.55000000000000004">
      <c r="Q19" s="8"/>
    </row>
    <row r="21" spans="3:17" ht="171" customHeight="1" x14ac:dyDescent="0.55000000000000004"/>
    <row r="22" spans="3:17" ht="30" x14ac:dyDescent="0.75">
      <c r="I22" s="53">
        <v>1</v>
      </c>
    </row>
  </sheetData>
  <sortState xmlns:xlrd2="http://schemas.microsoft.com/office/spreadsheetml/2017/richdata2" ref="C12:Q16">
    <sortCondition descending="1" ref="O12:O16"/>
  </sortState>
  <mergeCells count="15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7"/>
  <sheetViews>
    <sheetView rightToLeft="1" tabSelected="1" view="pageBreakPreview" topLeftCell="A5" zoomScale="60" zoomScaleNormal="50" workbookViewId="0">
      <selection activeCell="AE20" sqref="AE20"/>
    </sheetView>
  </sheetViews>
  <sheetFormatPr defaultRowHeight="33" x14ac:dyDescent="0.8"/>
  <cols>
    <col min="1" max="1" width="2.5703125" style="55" customWidth="1"/>
    <col min="2" max="2" width="1.28515625" style="55" customWidth="1"/>
    <col min="3" max="3" width="46.28515625" style="55" bestFit="1" customWidth="1"/>
    <col min="4" max="4" width="1" style="55" customWidth="1"/>
    <col min="5" max="5" width="9" style="55" bestFit="1" customWidth="1"/>
    <col min="6" max="6" width="3.5703125" style="55" bestFit="1" customWidth="1"/>
    <col min="7" max="7" width="26.140625" style="55" bestFit="1" customWidth="1"/>
    <col min="8" max="8" width="3.5703125" style="55" bestFit="1" customWidth="1"/>
    <col min="9" max="9" width="29" style="55" bestFit="1" customWidth="1"/>
    <col min="10" max="10" width="3.5703125" style="55" bestFit="1" customWidth="1"/>
    <col min="11" max="11" width="9" style="55" bestFit="1" customWidth="1"/>
    <col min="12" max="12" width="3.5703125" style="55" bestFit="1" customWidth="1"/>
    <col min="13" max="13" width="26.140625" style="55" bestFit="1" customWidth="1"/>
    <col min="14" max="14" width="3.5703125" style="55" bestFit="1" customWidth="1"/>
    <col min="15" max="15" width="9" style="55" bestFit="1" customWidth="1"/>
    <col min="16" max="16" width="3.42578125" style="55" bestFit="1" customWidth="1"/>
    <col min="17" max="17" width="16.85546875" style="55" bestFit="1" customWidth="1"/>
    <col min="18" max="18" width="3.5703125" style="55" bestFit="1" customWidth="1"/>
    <col min="19" max="19" width="9" style="55" bestFit="1" customWidth="1"/>
    <col min="20" max="20" width="3.5703125" style="55" bestFit="1" customWidth="1"/>
    <col min="21" max="21" width="16.28515625" style="55" bestFit="1" customWidth="1"/>
    <col min="22" max="22" width="3.5703125" style="55" bestFit="1" customWidth="1"/>
    <col min="23" max="23" width="26.140625" style="55" bestFit="1" customWidth="1"/>
    <col min="24" max="24" width="3.5703125" style="55" bestFit="1" customWidth="1"/>
    <col min="25" max="25" width="29" style="55" bestFit="1" customWidth="1"/>
    <col min="26" max="26" width="3.5703125" style="55" bestFit="1" customWidth="1"/>
    <col min="27" max="27" width="20.140625" style="81" customWidth="1"/>
    <col min="28" max="28" width="1" style="55" customWidth="1"/>
    <col min="29" max="29" width="9.140625" style="55" customWidth="1"/>
    <col min="30" max="16384" width="9.140625" style="55"/>
  </cols>
  <sheetData>
    <row r="2" spans="3:27" ht="46.5" x14ac:dyDescent="0.8">
      <c r="C2" s="156" t="s">
        <v>104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</row>
    <row r="3" spans="3:27" ht="46.5" x14ac:dyDescent="0.8">
      <c r="C3" s="156" t="s">
        <v>0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</row>
    <row r="4" spans="3:27" ht="46.5" x14ac:dyDescent="0.8">
      <c r="C4" s="156" t="s">
        <v>133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</row>
    <row r="5" spans="3:27" ht="147" customHeight="1" x14ac:dyDescent="0.8"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3:27" ht="39" x14ac:dyDescent="0.8">
      <c r="C6" s="155" t="s">
        <v>113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</row>
    <row r="8" spans="3:27" s="74" customFormat="1" ht="34.5" customHeight="1" x14ac:dyDescent="0.25">
      <c r="C8" s="163" t="s">
        <v>1</v>
      </c>
      <c r="E8" s="162" t="s">
        <v>131</v>
      </c>
      <c r="F8" s="162" t="s">
        <v>2</v>
      </c>
      <c r="G8" s="162" t="s">
        <v>2</v>
      </c>
      <c r="H8" s="162" t="s">
        <v>2</v>
      </c>
      <c r="I8" s="162" t="s">
        <v>2</v>
      </c>
      <c r="J8" s="157"/>
      <c r="K8" s="162" t="s">
        <v>3</v>
      </c>
      <c r="L8" s="162" t="s">
        <v>3</v>
      </c>
      <c r="M8" s="162" t="s">
        <v>3</v>
      </c>
      <c r="N8" s="162" t="s">
        <v>3</v>
      </c>
      <c r="O8" s="162" t="s">
        <v>3</v>
      </c>
      <c r="P8" s="162" t="s">
        <v>3</v>
      </c>
      <c r="Q8" s="162" t="s">
        <v>3</v>
      </c>
      <c r="R8" s="157"/>
      <c r="S8" s="162" t="s">
        <v>134</v>
      </c>
      <c r="T8" s="162" t="s">
        <v>4</v>
      </c>
      <c r="U8" s="162" t="s">
        <v>4</v>
      </c>
      <c r="V8" s="162" t="s">
        <v>4</v>
      </c>
      <c r="W8" s="162" t="s">
        <v>4</v>
      </c>
      <c r="X8" s="162" t="s">
        <v>4</v>
      </c>
      <c r="Y8" s="162" t="s">
        <v>4</v>
      </c>
      <c r="Z8" s="162" t="s">
        <v>4</v>
      </c>
      <c r="AA8" s="162" t="s">
        <v>4</v>
      </c>
    </row>
    <row r="9" spans="3:27" s="74" customFormat="1" ht="44.25" customHeight="1" x14ac:dyDescent="0.25">
      <c r="C9" s="163" t="s">
        <v>1</v>
      </c>
      <c r="D9" s="157"/>
      <c r="E9" s="160" t="s">
        <v>5</v>
      </c>
      <c r="F9" s="158"/>
      <c r="G9" s="160" t="s">
        <v>6</v>
      </c>
      <c r="H9" s="75"/>
      <c r="I9" s="160" t="s">
        <v>7</v>
      </c>
      <c r="J9" s="157"/>
      <c r="K9" s="160" t="s">
        <v>8</v>
      </c>
      <c r="L9" s="160" t="s">
        <v>8</v>
      </c>
      <c r="M9" s="160" t="s">
        <v>8</v>
      </c>
      <c r="N9" s="75"/>
      <c r="O9" s="160" t="s">
        <v>9</v>
      </c>
      <c r="P9" s="160" t="s">
        <v>9</v>
      </c>
      <c r="Q9" s="160" t="s">
        <v>9</v>
      </c>
      <c r="R9" s="157"/>
      <c r="S9" s="160" t="s">
        <v>5</v>
      </c>
      <c r="T9" s="158"/>
      <c r="U9" s="160" t="s">
        <v>10</v>
      </c>
      <c r="V9" s="158"/>
      <c r="W9" s="160" t="s">
        <v>6</v>
      </c>
      <c r="X9" s="158"/>
      <c r="Y9" s="160" t="s">
        <v>7</v>
      </c>
      <c r="Z9" s="157"/>
      <c r="AA9" s="160" t="s">
        <v>11</v>
      </c>
    </row>
    <row r="10" spans="3:27" s="74" customFormat="1" ht="54" customHeight="1" x14ac:dyDescent="0.25">
      <c r="C10" s="163" t="s">
        <v>1</v>
      </c>
      <c r="D10" s="157"/>
      <c r="E10" s="161" t="s">
        <v>5</v>
      </c>
      <c r="F10" s="159"/>
      <c r="G10" s="161" t="s">
        <v>6</v>
      </c>
      <c r="H10" s="76"/>
      <c r="I10" s="161" t="s">
        <v>7</v>
      </c>
      <c r="J10" s="157"/>
      <c r="K10" s="161" t="s">
        <v>5</v>
      </c>
      <c r="L10" s="76"/>
      <c r="M10" s="161" t="s">
        <v>6</v>
      </c>
      <c r="N10" s="76"/>
      <c r="O10" s="161" t="s">
        <v>5</v>
      </c>
      <c r="P10" s="76"/>
      <c r="Q10" s="161" t="s">
        <v>12</v>
      </c>
      <c r="R10" s="157"/>
      <c r="S10" s="161" t="s">
        <v>5</v>
      </c>
      <c r="T10" s="159"/>
      <c r="U10" s="161" t="s">
        <v>10</v>
      </c>
      <c r="V10" s="159"/>
      <c r="W10" s="161" t="s">
        <v>6</v>
      </c>
      <c r="X10" s="159"/>
      <c r="Y10" s="161" t="s">
        <v>7</v>
      </c>
      <c r="Z10" s="157"/>
      <c r="AA10" s="161" t="s">
        <v>11</v>
      </c>
    </row>
    <row r="11" spans="3:27" x14ac:dyDescent="0.8">
      <c r="C11" s="77" t="s">
        <v>112</v>
      </c>
      <c r="E11" s="78"/>
      <c r="G11" s="78">
        <v>50000000000</v>
      </c>
      <c r="I11" s="78">
        <v>50000000000</v>
      </c>
      <c r="K11" s="78"/>
      <c r="M11" s="78"/>
      <c r="O11" s="78"/>
      <c r="P11" s="55">
        <v>0</v>
      </c>
      <c r="Q11" s="78"/>
      <c r="S11" s="78"/>
      <c r="U11" s="78"/>
      <c r="W11" s="78">
        <f>M11+G11</f>
        <v>50000000000</v>
      </c>
      <c r="Y11" s="78">
        <f>W11</f>
        <v>50000000000</v>
      </c>
      <c r="AA11" s="79">
        <f>Y11/'سرمایه گذاری ها'!$O$18</f>
        <v>0.22627027983145573</v>
      </c>
    </row>
    <row r="12" spans="3:27" x14ac:dyDescent="0.8">
      <c r="C12" s="55" t="s">
        <v>126</v>
      </c>
      <c r="E12" s="78"/>
      <c r="G12" s="78">
        <v>30000000000</v>
      </c>
      <c r="I12" s="78">
        <v>30000000000</v>
      </c>
      <c r="K12" s="78"/>
      <c r="M12" s="78"/>
      <c r="O12" s="78"/>
      <c r="Q12" s="78"/>
      <c r="S12" s="78"/>
      <c r="U12" s="78"/>
      <c r="W12" s="78">
        <f>M12+G12</f>
        <v>30000000000</v>
      </c>
      <c r="Y12" s="78">
        <f>W12</f>
        <v>30000000000</v>
      </c>
      <c r="AA12" s="79">
        <f>Y12/'سرمایه گذاری ها'!$O$18</f>
        <v>0.13576216789887344</v>
      </c>
    </row>
    <row r="13" spans="3:27" ht="18" customHeight="1" x14ac:dyDescent="0.8">
      <c r="E13" s="78"/>
      <c r="G13" s="78"/>
      <c r="I13" s="78"/>
      <c r="K13" s="78"/>
      <c r="M13" s="78"/>
      <c r="O13" s="78"/>
      <c r="Q13" s="78"/>
      <c r="S13" s="78"/>
      <c r="U13" s="78"/>
      <c r="W13" s="78"/>
      <c r="Y13" s="78"/>
      <c r="AA13" s="79"/>
    </row>
    <row r="14" spans="3:27" ht="18" customHeight="1" x14ac:dyDescent="0.8">
      <c r="E14" s="78"/>
      <c r="G14" s="78"/>
      <c r="I14" s="78"/>
      <c r="K14" s="78"/>
      <c r="M14" s="78"/>
      <c r="O14" s="78"/>
      <c r="Q14" s="78"/>
      <c r="S14" s="78"/>
      <c r="U14" s="78"/>
      <c r="W14" s="78"/>
      <c r="Y14" s="78"/>
      <c r="AA14" s="79"/>
    </row>
    <row r="15" spans="3:27" ht="33.75" thickBot="1" x14ac:dyDescent="0.85">
      <c r="C15" s="55" t="s">
        <v>77</v>
      </c>
      <c r="E15" s="80"/>
      <c r="F15" s="78"/>
      <c r="G15" s="80">
        <f>SUM(G11:G13)</f>
        <v>80000000000</v>
      </c>
      <c r="H15" s="80"/>
      <c r="I15" s="80">
        <f>SUM(I11:I13)</f>
        <v>80000000000</v>
      </c>
      <c r="J15" s="80"/>
      <c r="K15" s="80">
        <f>SUM(K11:K13)</f>
        <v>0</v>
      </c>
      <c r="L15" s="80"/>
      <c r="M15" s="80">
        <f>SUM(M11:M13)</f>
        <v>0</v>
      </c>
      <c r="N15" s="80"/>
      <c r="O15" s="80">
        <f>SUM(O11:O13)</f>
        <v>0</v>
      </c>
      <c r="P15" s="80"/>
      <c r="Q15" s="80">
        <f>SUM(Q11:Q13)</f>
        <v>0</v>
      </c>
      <c r="R15" s="80"/>
      <c r="S15" s="80">
        <f>SUM(S11:S13)</f>
        <v>0</v>
      </c>
      <c r="T15" s="80"/>
      <c r="U15" s="80">
        <f>SUM(U11:U13)</f>
        <v>0</v>
      </c>
      <c r="V15" s="80"/>
      <c r="W15" s="80">
        <f>SUM(W11:W13)</f>
        <v>80000000000</v>
      </c>
      <c r="X15" s="80"/>
      <c r="Y15" s="80">
        <f>SUM(Y11:Y13)</f>
        <v>80000000000</v>
      </c>
      <c r="Z15" s="78"/>
      <c r="AA15" s="83">
        <f>SUM(AA11:AA13)</f>
        <v>0.36203244773032917</v>
      </c>
    </row>
    <row r="16" spans="3:27" ht="63.75" customHeight="1" thickTop="1" x14ac:dyDescent="0.8"/>
    <row r="17" spans="15:15" ht="30.75" customHeight="1" x14ac:dyDescent="0.95">
      <c r="O17" s="124">
        <v>2</v>
      </c>
    </row>
  </sheetData>
  <sortState xmlns:xlrd2="http://schemas.microsoft.com/office/spreadsheetml/2017/richdata2" ref="C11:AA13">
    <sortCondition descending="1" ref="Y11:Y13"/>
  </sortState>
  <mergeCells count="30">
    <mergeCell ref="C8:C10"/>
    <mergeCell ref="E9:E10"/>
    <mergeCell ref="G9:G10"/>
    <mergeCell ref="I9:I10"/>
    <mergeCell ref="E8:I8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H27" sqref="H27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</row>
    <row r="3" spans="2:28" ht="30" x14ac:dyDescent="0.6"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</row>
    <row r="4" spans="2:28" ht="30" x14ac:dyDescent="0.6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</row>
    <row r="5" spans="2:28" s="2" customFormat="1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s="2" customFormat="1" ht="30" x14ac:dyDescent="0.55000000000000004">
      <c r="B6" s="13" t="s">
        <v>87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28" ht="24" customHeight="1" x14ac:dyDescent="0.6">
      <c r="B8" s="19"/>
      <c r="C8" s="14"/>
      <c r="D8" s="164" t="s">
        <v>131</v>
      </c>
      <c r="E8" s="164" t="s">
        <v>2</v>
      </c>
      <c r="F8" s="164" t="s">
        <v>2</v>
      </c>
      <c r="G8" s="164" t="s">
        <v>2</v>
      </c>
      <c r="H8" s="164" t="s">
        <v>2</v>
      </c>
      <c r="I8" s="164" t="s">
        <v>2</v>
      </c>
      <c r="J8" s="164" t="s">
        <v>2</v>
      </c>
      <c r="K8" s="14"/>
      <c r="L8" s="164" t="s">
        <v>134</v>
      </c>
      <c r="M8" s="164" t="s">
        <v>4</v>
      </c>
      <c r="N8" s="164" t="s">
        <v>4</v>
      </c>
      <c r="O8" s="164" t="s">
        <v>4</v>
      </c>
      <c r="P8" s="164" t="s">
        <v>4</v>
      </c>
      <c r="Q8" s="164" t="s">
        <v>4</v>
      </c>
      <c r="R8" s="164" t="s">
        <v>4</v>
      </c>
      <c r="S8" s="14"/>
    </row>
    <row r="9" spans="2:28" ht="30" x14ac:dyDescent="0.6">
      <c r="B9" s="20" t="s">
        <v>1</v>
      </c>
      <c r="C9" s="14"/>
      <c r="D9" s="17" t="s">
        <v>13</v>
      </c>
      <c r="E9" s="18"/>
      <c r="F9" s="17" t="s">
        <v>14</v>
      </c>
      <c r="G9" s="18"/>
      <c r="H9" s="17" t="s">
        <v>15</v>
      </c>
      <c r="I9" s="18"/>
      <c r="J9" s="17" t="s">
        <v>16</v>
      </c>
      <c r="K9" s="14"/>
      <c r="L9" s="17" t="s">
        <v>13</v>
      </c>
      <c r="M9" s="18"/>
      <c r="N9" s="17" t="s">
        <v>14</v>
      </c>
      <c r="O9" s="18"/>
      <c r="P9" s="17" t="s">
        <v>15</v>
      </c>
      <c r="Q9" s="18"/>
      <c r="R9" s="17" t="s">
        <v>16</v>
      </c>
      <c r="S9" s="14"/>
    </row>
    <row r="10" spans="2:28" x14ac:dyDescent="0.6">
      <c r="D10" s="85">
        <v>0</v>
      </c>
      <c r="E10" s="85"/>
      <c r="F10" s="85">
        <v>0</v>
      </c>
      <c r="G10" s="85"/>
      <c r="H10" s="85">
        <v>0</v>
      </c>
      <c r="I10" s="85"/>
      <c r="J10" s="85">
        <v>0</v>
      </c>
      <c r="K10" s="85"/>
      <c r="L10" s="85">
        <v>0</v>
      </c>
      <c r="M10" s="85"/>
      <c r="N10" s="85">
        <v>0</v>
      </c>
      <c r="O10" s="85"/>
      <c r="P10" s="85">
        <v>0</v>
      </c>
      <c r="Q10" s="85"/>
      <c r="R10" s="85">
        <v>0</v>
      </c>
    </row>
    <row r="11" spans="2:28" ht="26.25" customHeight="1" thickBot="1" x14ac:dyDescent="0.65">
      <c r="B11" s="21" t="s">
        <v>77</v>
      </c>
      <c r="D11" s="84">
        <v>0</v>
      </c>
      <c r="E11" s="85"/>
      <c r="F11" s="84">
        <v>0</v>
      </c>
      <c r="G11" s="85"/>
      <c r="H11" s="84">
        <v>0</v>
      </c>
      <c r="I11" s="85"/>
      <c r="J11" s="84">
        <v>0</v>
      </c>
      <c r="K11" s="85"/>
      <c r="L11" s="84">
        <v>0</v>
      </c>
      <c r="M11" s="85"/>
      <c r="N11" s="84">
        <v>0</v>
      </c>
      <c r="O11" s="85"/>
      <c r="P11" s="84">
        <v>0</v>
      </c>
      <c r="Q11" s="85"/>
      <c r="R11" s="84">
        <v>0</v>
      </c>
    </row>
    <row r="12" spans="2:28" ht="21.75" thickTop="1" x14ac:dyDescent="0.6"/>
    <row r="17" spans="10:10" ht="30" x14ac:dyDescent="0.75">
      <c r="J17" s="53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4"/>
  <sheetViews>
    <sheetView rightToLeft="1" view="pageBreakPreview" zoomScale="60" zoomScaleNormal="90" workbookViewId="0">
      <selection activeCell="B14" sqref="B14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66" t="s">
        <v>104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</row>
    <row r="3" spans="2:38" ht="39" x14ac:dyDescent="0.6">
      <c r="B3" s="166" t="s">
        <v>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</row>
    <row r="4" spans="2:38" ht="39" x14ac:dyDescent="0.6">
      <c r="B4" s="166" t="s">
        <v>133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</row>
    <row r="5" spans="2:38" ht="39" x14ac:dyDescent="0.6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2:38" ht="39" x14ac:dyDescent="0.6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2:38" s="2" customFormat="1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38" s="2" customFormat="1" ht="30" x14ac:dyDescent="0.55000000000000004">
      <c r="B8" s="154" t="s">
        <v>90</v>
      </c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2"/>
      <c r="T8" s="12"/>
      <c r="U8" s="12"/>
      <c r="V8" s="12"/>
      <c r="W8" s="12"/>
      <c r="X8" s="12"/>
      <c r="Y8" s="12"/>
      <c r="Z8" s="12"/>
      <c r="AA8" s="12"/>
      <c r="AB8" s="12"/>
    </row>
    <row r="10" spans="2:38" ht="30" x14ac:dyDescent="0.6">
      <c r="B10" s="150" t="s">
        <v>17</v>
      </c>
      <c r="C10" s="150" t="s">
        <v>17</v>
      </c>
      <c r="D10" s="150" t="s">
        <v>17</v>
      </c>
      <c r="E10" s="150" t="s">
        <v>17</v>
      </c>
      <c r="F10" s="150" t="s">
        <v>17</v>
      </c>
      <c r="G10" s="150" t="s">
        <v>17</v>
      </c>
      <c r="H10" s="150" t="s">
        <v>17</v>
      </c>
      <c r="I10" s="150" t="s">
        <v>17</v>
      </c>
      <c r="J10" s="150" t="s">
        <v>17</v>
      </c>
      <c r="K10" s="150" t="s">
        <v>17</v>
      </c>
      <c r="L10" s="150" t="s">
        <v>17</v>
      </c>
      <c r="M10" s="150" t="s">
        <v>17</v>
      </c>
      <c r="N10" s="150" t="s">
        <v>17</v>
      </c>
      <c r="P10" s="150" t="s">
        <v>131</v>
      </c>
      <c r="Q10" s="150" t="s">
        <v>2</v>
      </c>
      <c r="R10" s="150" t="s">
        <v>2</v>
      </c>
      <c r="S10" s="150" t="s">
        <v>2</v>
      </c>
      <c r="T10" s="150" t="s">
        <v>2</v>
      </c>
      <c r="V10" s="150" t="s">
        <v>3</v>
      </c>
      <c r="W10" s="150" t="s">
        <v>3</v>
      </c>
      <c r="X10" s="150" t="s">
        <v>3</v>
      </c>
      <c r="Y10" s="150" t="s">
        <v>3</v>
      </c>
      <c r="Z10" s="150" t="s">
        <v>3</v>
      </c>
      <c r="AA10" s="150" t="s">
        <v>3</v>
      </c>
      <c r="AB10" s="150" t="s">
        <v>3</v>
      </c>
      <c r="AD10" s="150" t="s">
        <v>134</v>
      </c>
      <c r="AE10" s="150" t="s">
        <v>4</v>
      </c>
      <c r="AF10" s="150" t="s">
        <v>4</v>
      </c>
      <c r="AG10" s="150" t="s">
        <v>4</v>
      </c>
      <c r="AH10" s="150" t="s">
        <v>4</v>
      </c>
      <c r="AI10" s="150" t="s">
        <v>4</v>
      </c>
      <c r="AJ10" s="150" t="s">
        <v>4</v>
      </c>
      <c r="AK10" s="150" t="s">
        <v>4</v>
      </c>
      <c r="AL10" s="150" t="s">
        <v>4</v>
      </c>
    </row>
    <row r="11" spans="2:38" s="15" customFormat="1" ht="45.75" customHeight="1" x14ac:dyDescent="0.6">
      <c r="B11" s="167" t="s">
        <v>18</v>
      </c>
      <c r="C11" s="22"/>
      <c r="D11" s="167" t="s">
        <v>19</v>
      </c>
      <c r="E11" s="22"/>
      <c r="F11" s="167" t="s">
        <v>20</v>
      </c>
      <c r="G11" s="22"/>
      <c r="H11" s="167" t="s">
        <v>21</v>
      </c>
      <c r="I11" s="22"/>
      <c r="J11" s="167" t="s">
        <v>82</v>
      </c>
      <c r="K11" s="22"/>
      <c r="L11" s="167" t="s">
        <v>23</v>
      </c>
      <c r="M11" s="22"/>
      <c r="N11" s="167" t="s">
        <v>16</v>
      </c>
      <c r="P11" s="167" t="s">
        <v>5</v>
      </c>
      <c r="Q11" s="22"/>
      <c r="R11" s="167" t="s">
        <v>6</v>
      </c>
      <c r="S11" s="22"/>
      <c r="T11" s="167" t="s">
        <v>7</v>
      </c>
      <c r="V11" s="167" t="s">
        <v>8</v>
      </c>
      <c r="W11" s="167" t="s">
        <v>8</v>
      </c>
      <c r="X11" s="167" t="s">
        <v>8</v>
      </c>
      <c r="Z11" s="167" t="s">
        <v>9</v>
      </c>
      <c r="AA11" s="167" t="s">
        <v>9</v>
      </c>
      <c r="AB11" s="167" t="s">
        <v>9</v>
      </c>
      <c r="AD11" s="167" t="s">
        <v>5</v>
      </c>
      <c r="AE11" s="22"/>
      <c r="AF11" s="167" t="s">
        <v>24</v>
      </c>
      <c r="AG11" s="22"/>
      <c r="AH11" s="167" t="s">
        <v>6</v>
      </c>
      <c r="AI11" s="22"/>
      <c r="AJ11" s="167" t="s">
        <v>7</v>
      </c>
      <c r="AK11" s="22"/>
      <c r="AL11" s="167" t="s">
        <v>11</v>
      </c>
    </row>
    <row r="12" spans="2:38" s="15" customFormat="1" ht="45.75" customHeight="1" x14ac:dyDescent="0.6">
      <c r="B12" s="168" t="s">
        <v>18</v>
      </c>
      <c r="C12" s="23"/>
      <c r="D12" s="168" t="s">
        <v>19</v>
      </c>
      <c r="E12" s="23"/>
      <c r="F12" s="168" t="s">
        <v>20</v>
      </c>
      <c r="G12" s="23"/>
      <c r="H12" s="168" t="s">
        <v>21</v>
      </c>
      <c r="I12" s="23"/>
      <c r="J12" s="168" t="s">
        <v>22</v>
      </c>
      <c r="K12" s="23"/>
      <c r="L12" s="168" t="s">
        <v>23</v>
      </c>
      <c r="M12" s="23"/>
      <c r="N12" s="168" t="s">
        <v>16</v>
      </c>
      <c r="P12" s="168" t="s">
        <v>5</v>
      </c>
      <c r="Q12" s="23"/>
      <c r="R12" s="168" t="s">
        <v>6</v>
      </c>
      <c r="S12" s="23"/>
      <c r="T12" s="168" t="s">
        <v>7</v>
      </c>
      <c r="V12" s="168" t="s">
        <v>5</v>
      </c>
      <c r="W12" s="23"/>
      <c r="X12" s="168" t="s">
        <v>6</v>
      </c>
      <c r="Z12" s="168" t="s">
        <v>5</v>
      </c>
      <c r="AA12" s="23"/>
      <c r="AB12" s="168" t="s">
        <v>12</v>
      </c>
      <c r="AD12" s="168" t="s">
        <v>5</v>
      </c>
      <c r="AE12" s="23"/>
      <c r="AF12" s="168" t="s">
        <v>24</v>
      </c>
      <c r="AG12" s="23"/>
      <c r="AH12" s="168" t="s">
        <v>6</v>
      </c>
      <c r="AI12" s="23"/>
      <c r="AJ12" s="168" t="s">
        <v>7</v>
      </c>
      <c r="AK12" s="23"/>
      <c r="AL12" s="168" t="s">
        <v>11</v>
      </c>
    </row>
    <row r="13" spans="2:38" ht="21.75" x14ac:dyDescent="0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"/>
      <c r="AL13" s="63"/>
    </row>
    <row r="14" spans="2:38" ht="21.75" x14ac:dyDescent="0.6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"/>
      <c r="AL14" s="63"/>
    </row>
    <row r="15" spans="2:38" ht="21.75" x14ac:dyDescent="0.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2"/>
      <c r="AL15" s="63"/>
    </row>
    <row r="16" spans="2:38" ht="21.75" x14ac:dyDescent="0.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2"/>
      <c r="AL16" s="63"/>
    </row>
    <row r="17" spans="2:38" ht="27" thickBot="1" x14ac:dyDescent="0.65">
      <c r="B17" s="165" t="s">
        <v>77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2"/>
      <c r="P17" s="68">
        <f>SUM(P13:P15)</f>
        <v>0</v>
      </c>
      <c r="Q17" s="27"/>
      <c r="R17" s="68">
        <f>SUM(R13:R15)</f>
        <v>0</v>
      </c>
      <c r="S17" s="27"/>
      <c r="T17" s="68">
        <f>SUM(T13:T15)</f>
        <v>0</v>
      </c>
      <c r="U17" s="27"/>
      <c r="V17" s="68">
        <f>SUM(V13:V15)</f>
        <v>0</v>
      </c>
      <c r="W17" s="27"/>
      <c r="X17" s="68">
        <f>SUM(X13:X15)</f>
        <v>0</v>
      </c>
      <c r="Y17" s="27"/>
      <c r="Z17" s="68">
        <f>SUM(Z13:Z15)</f>
        <v>0</v>
      </c>
      <c r="AA17" s="27"/>
      <c r="AB17" s="68">
        <f>SUM(AB13:AB15)</f>
        <v>0</v>
      </c>
      <c r="AC17" s="27"/>
      <c r="AD17" s="68">
        <f>SUM(AD13:AD15)</f>
        <v>0</v>
      </c>
      <c r="AE17" s="69"/>
      <c r="AF17" s="68"/>
      <c r="AG17" s="27"/>
      <c r="AH17" s="68">
        <f>SUM(AH13:AH15)</f>
        <v>0</v>
      </c>
      <c r="AI17" s="27"/>
      <c r="AJ17" s="68">
        <f>SUM(AJ13:AJ15)</f>
        <v>0</v>
      </c>
      <c r="AK17" s="27"/>
      <c r="AL17" s="82">
        <f>SUM(AL13:AL15)</f>
        <v>0</v>
      </c>
    </row>
    <row r="18" spans="2:38" ht="21" customHeight="1" thickTop="1" x14ac:dyDescent="0.6"/>
    <row r="24" spans="2:38" ht="33" x14ac:dyDescent="0.8">
      <c r="T24" s="55">
        <v>4</v>
      </c>
    </row>
  </sheetData>
  <sortState xmlns:xlrd2="http://schemas.microsoft.com/office/spreadsheetml/2017/richdata2" ref="B13:AL16">
    <sortCondition descending="1" ref="AJ13:AJ16"/>
  </sortState>
  <mergeCells count="30"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  <mergeCell ref="B8:R8"/>
    <mergeCell ref="B17:N17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7"/>
  <sheetViews>
    <sheetView rightToLeft="1" view="pageBreakPreview" zoomScale="55" zoomScaleNormal="70" zoomScaleSheetLayoutView="55" workbookViewId="0">
      <selection activeCell="B8" sqref="B8:AF8"/>
    </sheetView>
  </sheetViews>
  <sheetFormatPr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0" style="1" bestFit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9.7109375" style="1" bestFit="1" customWidth="1"/>
    <col min="23" max="23" width="1" style="1" customWidth="1"/>
    <col min="24" max="24" width="15.28515625" style="1" bestFit="1" customWidth="1"/>
    <col min="25" max="25" width="1" style="1" customWidth="1"/>
    <col min="26" max="26" width="19.42578125" style="1" bestFit="1" customWidth="1"/>
    <col min="27" max="27" width="1" style="1" customWidth="1"/>
    <col min="28" max="28" width="25.28515625" style="1" customWidth="1"/>
    <col min="29" max="29" width="1" style="1" customWidth="1"/>
    <col min="30" max="30" width="24.5703125" style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66" t="s">
        <v>104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</row>
    <row r="3" spans="2:32" ht="39" x14ac:dyDescent="0.6">
      <c r="B3" s="166" t="s">
        <v>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2:32" ht="39" x14ac:dyDescent="0.6">
      <c r="B4" s="166" t="s">
        <v>133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</row>
    <row r="5" spans="2:32" ht="39" x14ac:dyDescent="0.6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</row>
    <row r="6" spans="2:32" ht="39" x14ac:dyDescent="0.6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2:32" s="2" customFormat="1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32" s="2" customFormat="1" ht="33" x14ac:dyDescent="0.55000000000000004">
      <c r="B8" s="170" t="s">
        <v>91</v>
      </c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</row>
    <row r="10" spans="2:32" s="15" customFormat="1" ht="33" customHeight="1" x14ac:dyDescent="0.95">
      <c r="B10" s="162" t="s">
        <v>30</v>
      </c>
      <c r="C10" s="162" t="s">
        <v>30</v>
      </c>
      <c r="D10" s="162" t="s">
        <v>30</v>
      </c>
      <c r="E10" s="162" t="s">
        <v>30</v>
      </c>
      <c r="F10" s="162" t="s">
        <v>30</v>
      </c>
      <c r="G10" s="162" t="s">
        <v>30</v>
      </c>
      <c r="H10" s="162" t="s">
        <v>30</v>
      </c>
      <c r="I10" s="162" t="s">
        <v>30</v>
      </c>
      <c r="J10" s="162" t="s">
        <v>30</v>
      </c>
      <c r="K10" s="139"/>
      <c r="L10" s="162" t="s">
        <v>131</v>
      </c>
      <c r="M10" s="162" t="s">
        <v>2</v>
      </c>
      <c r="N10" s="162" t="s">
        <v>2</v>
      </c>
      <c r="O10" s="162" t="s">
        <v>2</v>
      </c>
      <c r="P10" s="162" t="s">
        <v>2</v>
      </c>
      <c r="Q10" s="139"/>
      <c r="R10" s="162" t="s">
        <v>3</v>
      </c>
      <c r="S10" s="162" t="s">
        <v>3</v>
      </c>
      <c r="T10" s="162" t="s">
        <v>3</v>
      </c>
      <c r="U10" s="162" t="s">
        <v>3</v>
      </c>
      <c r="V10" s="162" t="s">
        <v>3</v>
      </c>
      <c r="W10" s="162" t="s">
        <v>3</v>
      </c>
      <c r="X10" s="162" t="s">
        <v>3</v>
      </c>
      <c r="Y10" s="139"/>
      <c r="Z10" s="162" t="s">
        <v>134</v>
      </c>
      <c r="AA10" s="162" t="s">
        <v>4</v>
      </c>
      <c r="AB10" s="162" t="s">
        <v>4</v>
      </c>
      <c r="AC10" s="162" t="s">
        <v>4</v>
      </c>
      <c r="AD10" s="162" t="s">
        <v>4</v>
      </c>
      <c r="AE10" s="162" t="s">
        <v>4</v>
      </c>
      <c r="AF10" s="162" t="s">
        <v>4</v>
      </c>
    </row>
    <row r="11" spans="2:32" s="15" customFormat="1" ht="29.25" customHeight="1" x14ac:dyDescent="0.95">
      <c r="B11" s="160" t="s">
        <v>31</v>
      </c>
      <c r="C11" s="140"/>
      <c r="D11" s="160" t="s">
        <v>82</v>
      </c>
      <c r="E11" s="140"/>
      <c r="F11" s="160" t="s">
        <v>23</v>
      </c>
      <c r="G11" s="140"/>
      <c r="H11" s="160" t="s">
        <v>32</v>
      </c>
      <c r="I11" s="140"/>
      <c r="J11" s="160" t="s">
        <v>20</v>
      </c>
      <c r="K11" s="139"/>
      <c r="L11" s="160" t="s">
        <v>5</v>
      </c>
      <c r="M11" s="140"/>
      <c r="N11" s="160" t="s">
        <v>6</v>
      </c>
      <c r="O11" s="140"/>
      <c r="P11" s="160" t="s">
        <v>7</v>
      </c>
      <c r="Q11" s="139"/>
      <c r="R11" s="160" t="s">
        <v>8</v>
      </c>
      <c r="S11" s="160" t="s">
        <v>8</v>
      </c>
      <c r="T11" s="160" t="s">
        <v>8</v>
      </c>
      <c r="U11" s="140"/>
      <c r="V11" s="160" t="s">
        <v>9</v>
      </c>
      <c r="W11" s="160" t="s">
        <v>9</v>
      </c>
      <c r="X11" s="160" t="s">
        <v>9</v>
      </c>
      <c r="Y11" s="139"/>
      <c r="Z11" s="160" t="s">
        <v>5</v>
      </c>
      <c r="AA11" s="140"/>
      <c r="AB11" s="160" t="s">
        <v>6</v>
      </c>
      <c r="AC11" s="140"/>
      <c r="AD11" s="160" t="s">
        <v>7</v>
      </c>
      <c r="AE11" s="140"/>
      <c r="AF11" s="160" t="s">
        <v>33</v>
      </c>
    </row>
    <row r="12" spans="2:32" s="15" customFormat="1" ht="49.5" customHeight="1" x14ac:dyDescent="0.95">
      <c r="B12" s="161" t="s">
        <v>31</v>
      </c>
      <c r="C12" s="141"/>
      <c r="D12" s="161" t="s">
        <v>22</v>
      </c>
      <c r="E12" s="141"/>
      <c r="F12" s="161" t="s">
        <v>23</v>
      </c>
      <c r="G12" s="141"/>
      <c r="H12" s="161" t="s">
        <v>32</v>
      </c>
      <c r="I12" s="141"/>
      <c r="J12" s="161" t="s">
        <v>20</v>
      </c>
      <c r="K12" s="139"/>
      <c r="L12" s="161" t="s">
        <v>5</v>
      </c>
      <c r="M12" s="141"/>
      <c r="N12" s="161" t="s">
        <v>6</v>
      </c>
      <c r="O12" s="141"/>
      <c r="P12" s="161" t="s">
        <v>7</v>
      </c>
      <c r="Q12" s="139"/>
      <c r="R12" s="161" t="s">
        <v>5</v>
      </c>
      <c r="S12" s="141"/>
      <c r="T12" s="161" t="s">
        <v>6</v>
      </c>
      <c r="U12" s="141"/>
      <c r="V12" s="161" t="s">
        <v>5</v>
      </c>
      <c r="W12" s="141"/>
      <c r="X12" s="161" t="s">
        <v>12</v>
      </c>
      <c r="Y12" s="139"/>
      <c r="Z12" s="161" t="s">
        <v>5</v>
      </c>
      <c r="AA12" s="141"/>
      <c r="AB12" s="161" t="s">
        <v>6</v>
      </c>
      <c r="AC12" s="141"/>
      <c r="AD12" s="161" t="s">
        <v>7</v>
      </c>
      <c r="AE12" s="141"/>
      <c r="AF12" s="161" t="s">
        <v>33</v>
      </c>
    </row>
    <row r="13" spans="2:32" s="133" customFormat="1" ht="83.25" customHeight="1" x14ac:dyDescent="0.25">
      <c r="B13" s="131" t="s">
        <v>121</v>
      </c>
      <c r="C13" s="136"/>
      <c r="D13" s="129" t="s">
        <v>122</v>
      </c>
      <c r="E13" s="129"/>
      <c r="F13" s="129">
        <v>18</v>
      </c>
      <c r="G13" s="129"/>
      <c r="H13" s="129">
        <v>8</v>
      </c>
      <c r="I13" s="129"/>
      <c r="J13" s="129" t="s">
        <v>105</v>
      </c>
      <c r="K13" s="129"/>
      <c r="L13" s="129">
        <v>1300000</v>
      </c>
      <c r="M13" s="129"/>
      <c r="N13" s="132">
        <v>130000000000</v>
      </c>
      <c r="O13" s="132"/>
      <c r="P13" s="132">
        <v>130000000000</v>
      </c>
      <c r="Q13" s="129"/>
      <c r="R13" s="132">
        <v>0</v>
      </c>
      <c r="S13" s="129"/>
      <c r="T13" s="132">
        <v>0</v>
      </c>
      <c r="U13" s="129"/>
      <c r="V13" s="129">
        <v>0</v>
      </c>
      <c r="W13" s="129"/>
      <c r="X13" s="129">
        <v>0</v>
      </c>
      <c r="Y13" s="129"/>
      <c r="Z13" s="132">
        <v>1300000</v>
      </c>
      <c r="AA13" s="132"/>
      <c r="AB13" s="132">
        <v>130000000000</v>
      </c>
      <c r="AC13" s="132"/>
      <c r="AD13" s="132">
        <v>130000000000</v>
      </c>
      <c r="AE13" s="142"/>
      <c r="AF13" s="143">
        <f>AD13/'سرمایه گذاری ها'!$O$18</f>
        <v>0.58830272756178492</v>
      </c>
    </row>
    <row r="14" spans="2:32" s="15" customFormat="1" ht="33" x14ac:dyDescent="0.8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55"/>
      <c r="AF14" s="144"/>
    </row>
    <row r="15" spans="2:32" ht="33.75" thickBot="1" x14ac:dyDescent="0.85">
      <c r="B15" s="169" t="s">
        <v>77</v>
      </c>
      <c r="C15" s="169"/>
      <c r="D15" s="169"/>
      <c r="E15" s="169"/>
      <c r="F15" s="169"/>
      <c r="G15" s="169"/>
      <c r="H15" s="169"/>
      <c r="I15" s="169"/>
      <c r="J15" s="169"/>
      <c r="K15" s="53"/>
      <c r="L15" s="138">
        <f>SUM(L13:L13)</f>
        <v>1300000</v>
      </c>
      <c r="M15" s="53"/>
      <c r="N15" s="138">
        <f>SUM(N13:N13)</f>
        <v>130000000000</v>
      </c>
      <c r="O15" s="53"/>
      <c r="P15" s="138">
        <f>SUM(P13:P13)</f>
        <v>130000000000</v>
      </c>
      <c r="Q15" s="53"/>
      <c r="R15" s="138">
        <f>SUM(R13:R13)</f>
        <v>0</v>
      </c>
      <c r="S15" s="53"/>
      <c r="T15" s="138">
        <f>SUM(T13:T13)</f>
        <v>0</v>
      </c>
      <c r="U15" s="53"/>
      <c r="V15" s="138">
        <f>SUM(V13:V13)</f>
        <v>0</v>
      </c>
      <c r="W15" s="53"/>
      <c r="X15" s="138">
        <f>SUM(X13:X13)</f>
        <v>0</v>
      </c>
      <c r="Y15" s="53"/>
      <c r="Z15" s="138">
        <f>SUM(Z13:Z13)</f>
        <v>1300000</v>
      </c>
      <c r="AA15" s="53"/>
      <c r="AB15" s="138">
        <f>SUM(AB13:AB13)</f>
        <v>130000000000</v>
      </c>
      <c r="AC15" s="53"/>
      <c r="AD15" s="138">
        <f>SUM(AD13:AD13)</f>
        <v>130000000000</v>
      </c>
      <c r="AE15" s="55"/>
      <c r="AF15" s="145">
        <f>SUM(AF13:AF13)</f>
        <v>0.58830272756178492</v>
      </c>
    </row>
    <row r="16" spans="2:32" ht="21.75" thickTop="1" x14ac:dyDescent="0.6"/>
    <row r="18" spans="16:16" ht="177.75" customHeight="1" x14ac:dyDescent="0.6"/>
    <row r="27" spans="16:16" ht="33" x14ac:dyDescent="0.8">
      <c r="P27" s="55">
        <v>5</v>
      </c>
    </row>
  </sheetData>
  <sortState xmlns:xlrd2="http://schemas.microsoft.com/office/spreadsheetml/2017/richdata2" ref="B14:AF14">
    <sortCondition descending="1" ref="AD14"/>
  </sortState>
  <mergeCells count="27"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</mergeCells>
  <printOptions horizontalCentered="1" verticalCentered="1"/>
  <pageMargins left="0.2" right="0.2" top="0" bottom="0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19"/>
  <sheetViews>
    <sheetView rightToLeft="1" view="pageBreakPreview" topLeftCell="A3" zoomScaleNormal="80" zoomScaleSheetLayoutView="100" workbookViewId="0">
      <selection activeCell="Q18" sqref="Q18"/>
    </sheetView>
  </sheetViews>
  <sheetFormatPr defaultRowHeight="21" x14ac:dyDescent="0.55000000000000004"/>
  <cols>
    <col min="1" max="1" width="2.140625" style="2" customWidth="1"/>
    <col min="2" max="2" width="20.42578125" style="2" bestFit="1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5703125" style="2" bestFit="1" customWidth="1"/>
    <col min="11" max="11" width="1.140625" style="2" customWidth="1"/>
    <col min="12" max="12" width="16.7109375" style="2" bestFit="1" customWidth="1"/>
    <col min="13" max="13" width="1.140625" style="2" customWidth="1"/>
    <col min="14" max="14" width="14.28515625" style="2" bestFit="1" customWidth="1"/>
    <col min="15" max="15" width="1.140625" style="2" customWidth="1"/>
    <col min="16" max="16" width="12.42578125" style="2" bestFit="1" customWidth="1"/>
    <col min="17" max="17" width="1.140625" style="2" customWidth="1"/>
    <col min="18" max="18" width="16.42578125" style="2" customWidth="1"/>
    <col min="19" max="19" width="1.140625" style="2" customWidth="1"/>
    <col min="20" max="20" width="19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</row>
    <row r="3" spans="2:28" ht="30" x14ac:dyDescent="0.55000000000000004">
      <c r="B3" s="150" t="s">
        <v>0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</row>
    <row r="4" spans="2:28" ht="30" x14ac:dyDescent="0.55000000000000004">
      <c r="B4" s="150" t="s">
        <v>133</v>
      </c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</row>
    <row r="5" spans="2:28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ht="30" x14ac:dyDescent="0.55000000000000004">
      <c r="B6" s="154" t="s">
        <v>88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2"/>
      <c r="V6" s="12"/>
      <c r="W6" s="12"/>
      <c r="X6" s="12"/>
      <c r="Y6" s="12"/>
      <c r="Z6" s="12"/>
      <c r="AA6" s="12"/>
      <c r="AB6" s="12"/>
    </row>
    <row r="8" spans="2:28" s="4" customFormat="1" x14ac:dyDescent="0.55000000000000004">
      <c r="B8" s="172" t="s">
        <v>34</v>
      </c>
      <c r="D8" s="151" t="s">
        <v>35</v>
      </c>
      <c r="E8" s="151" t="s">
        <v>35</v>
      </c>
      <c r="F8" s="151" t="s">
        <v>35</v>
      </c>
      <c r="G8" s="151" t="s">
        <v>35</v>
      </c>
      <c r="H8" s="151" t="s">
        <v>35</v>
      </c>
      <c r="I8" s="151" t="s">
        <v>35</v>
      </c>
      <c r="J8" s="151" t="s">
        <v>35</v>
      </c>
      <c r="L8" s="151" t="s">
        <v>131</v>
      </c>
      <c r="N8" s="151" t="s">
        <v>3</v>
      </c>
      <c r="O8" s="151" t="s">
        <v>3</v>
      </c>
      <c r="P8" s="151" t="s">
        <v>3</v>
      </c>
      <c r="R8" s="151" t="s">
        <v>134</v>
      </c>
      <c r="S8" s="151" t="s">
        <v>4</v>
      </c>
      <c r="T8" s="151" t="s">
        <v>4</v>
      </c>
    </row>
    <row r="9" spans="2:28" s="4" customFormat="1" x14ac:dyDescent="0.55000000000000004">
      <c r="B9" s="173" t="s">
        <v>34</v>
      </c>
      <c r="D9" s="171" t="s">
        <v>36</v>
      </c>
      <c r="E9" s="37"/>
      <c r="F9" s="171" t="s">
        <v>37</v>
      </c>
      <c r="G9" s="37"/>
      <c r="H9" s="171" t="s">
        <v>38</v>
      </c>
      <c r="I9" s="37"/>
      <c r="J9" s="171" t="s">
        <v>23</v>
      </c>
      <c r="L9" s="171" t="s">
        <v>39</v>
      </c>
      <c r="N9" s="171" t="s">
        <v>40</v>
      </c>
      <c r="O9" s="37"/>
      <c r="P9" s="171" t="s">
        <v>41</v>
      </c>
      <c r="R9" s="171" t="s">
        <v>39</v>
      </c>
      <c r="S9" s="37"/>
      <c r="T9" s="174" t="s">
        <v>33</v>
      </c>
    </row>
    <row r="10" spans="2:28" s="4" customFormat="1" ht="30" x14ac:dyDescent="0.75">
      <c r="B10" s="128"/>
      <c r="D10" s="129"/>
      <c r="F10" s="129"/>
      <c r="H10" s="129"/>
      <c r="J10" s="129"/>
      <c r="L10" s="129"/>
      <c r="N10" s="129"/>
      <c r="P10" s="129"/>
      <c r="R10" s="129"/>
      <c r="T10" s="130"/>
    </row>
    <row r="11" spans="2:28" s="4" customFormat="1" x14ac:dyDescent="0.55000000000000004">
      <c r="B11" s="5" t="s">
        <v>123</v>
      </c>
      <c r="C11" s="5"/>
      <c r="D11" s="29" t="s">
        <v>124</v>
      </c>
      <c r="E11" s="5"/>
      <c r="F11" s="5" t="s">
        <v>117</v>
      </c>
      <c r="G11" s="5"/>
      <c r="H11" s="5" t="s">
        <v>125</v>
      </c>
      <c r="I11" s="5"/>
      <c r="J11" s="30">
        <v>0</v>
      </c>
      <c r="K11" s="5"/>
      <c r="L11" s="30">
        <v>8349436423</v>
      </c>
      <c r="M11" s="5"/>
      <c r="N11" s="30">
        <v>2496128103</v>
      </c>
      <c r="O11" s="5"/>
      <c r="P11" s="30">
        <v>500100000</v>
      </c>
      <c r="Q11" s="5"/>
      <c r="R11" s="30">
        <v>10345464526</v>
      </c>
      <c r="S11" s="5"/>
      <c r="T11" s="33">
        <f>R11/'سرمایه گذاری ها'!$O$18</f>
        <v>4.6817423065688368E-2</v>
      </c>
    </row>
    <row r="12" spans="2:28" s="4" customFormat="1" x14ac:dyDescent="0.55000000000000004">
      <c r="B12" s="5" t="s">
        <v>127</v>
      </c>
      <c r="C12" s="5"/>
      <c r="D12" s="29" t="s">
        <v>128</v>
      </c>
      <c r="E12" s="5"/>
      <c r="F12" s="5" t="s">
        <v>117</v>
      </c>
      <c r="G12" s="5"/>
      <c r="H12" s="5" t="s">
        <v>129</v>
      </c>
      <c r="I12" s="5"/>
      <c r="J12" s="30">
        <v>0</v>
      </c>
      <c r="K12" s="5"/>
      <c r="L12" s="30">
        <v>384975006</v>
      </c>
      <c r="M12" s="5"/>
      <c r="N12" s="30">
        <v>500000000</v>
      </c>
      <c r="O12" s="5"/>
      <c r="P12" s="30">
        <v>272525000</v>
      </c>
      <c r="Q12" s="5"/>
      <c r="R12" s="30">
        <v>612450006</v>
      </c>
      <c r="S12" s="5"/>
      <c r="T12" s="33">
        <f>R12/'سرمایه گذاری ها'!$O$18</f>
        <v>2.7715846848079349E-3</v>
      </c>
    </row>
    <row r="13" spans="2:28" s="4" customFormat="1" x14ac:dyDescent="0.55000000000000004">
      <c r="B13" s="5" t="s">
        <v>115</v>
      </c>
      <c r="C13" s="5"/>
      <c r="D13" s="29" t="s">
        <v>116</v>
      </c>
      <c r="E13" s="5"/>
      <c r="F13" s="5" t="s">
        <v>117</v>
      </c>
      <c r="G13" s="5"/>
      <c r="H13" s="5" t="s">
        <v>118</v>
      </c>
      <c r="I13" s="5"/>
      <c r="J13" s="30">
        <v>0</v>
      </c>
      <c r="K13" s="5"/>
      <c r="L13" s="30">
        <v>9819136</v>
      </c>
      <c r="M13" s="5"/>
      <c r="N13" s="30">
        <v>80705</v>
      </c>
      <c r="O13" s="5"/>
      <c r="P13" s="30">
        <v>0</v>
      </c>
      <c r="Q13" s="5"/>
      <c r="R13" s="30">
        <v>9899841</v>
      </c>
      <c r="S13" s="5"/>
      <c r="T13" s="33">
        <f>R13/'سرمایه گذاری ها'!$O$18</f>
        <v>4.4800795867138371E-5</v>
      </c>
    </row>
    <row r="14" spans="2:28" s="4" customFormat="1" x14ac:dyDescent="0.55000000000000004">
      <c r="B14" s="5" t="s">
        <v>106</v>
      </c>
      <c r="C14" s="5"/>
      <c r="D14" s="29" t="s">
        <v>108</v>
      </c>
      <c r="E14" s="5"/>
      <c r="F14" s="5" t="s">
        <v>42</v>
      </c>
      <c r="G14" s="5"/>
      <c r="H14" s="5" t="s">
        <v>107</v>
      </c>
      <c r="I14" s="5"/>
      <c r="J14" s="30">
        <v>0</v>
      </c>
      <c r="K14" s="5"/>
      <c r="L14" s="30">
        <v>6834839</v>
      </c>
      <c r="M14" s="5"/>
      <c r="N14" s="30">
        <v>0</v>
      </c>
      <c r="O14" s="5"/>
      <c r="P14" s="30">
        <v>0</v>
      </c>
      <c r="Q14" s="5"/>
      <c r="R14" s="30">
        <v>6834839</v>
      </c>
      <c r="S14" s="5"/>
      <c r="T14" s="33">
        <f>R14/'سرمایه گذاری ها'!$O$18</f>
        <v>3.093041866265894E-5</v>
      </c>
    </row>
    <row r="15" spans="2:28" s="4" customFormat="1" x14ac:dyDescent="0.55000000000000004">
      <c r="B15" s="5" t="s">
        <v>115</v>
      </c>
      <c r="C15" s="5"/>
      <c r="D15" s="29" t="s">
        <v>119</v>
      </c>
      <c r="E15" s="5"/>
      <c r="F15" s="5" t="s">
        <v>42</v>
      </c>
      <c r="G15" s="5"/>
      <c r="H15" s="5" t="s">
        <v>120</v>
      </c>
      <c r="I15" s="5"/>
      <c r="J15" s="30">
        <v>0</v>
      </c>
      <c r="K15" s="5"/>
      <c r="L15" s="30">
        <v>18947</v>
      </c>
      <c r="M15" s="5"/>
      <c r="N15" s="30">
        <v>0</v>
      </c>
      <c r="O15" s="5"/>
      <c r="P15" s="30">
        <v>0</v>
      </c>
      <c r="Q15" s="5"/>
      <c r="R15" s="30">
        <v>18947</v>
      </c>
      <c r="S15" s="5"/>
      <c r="T15" s="33">
        <f>R15/'سرمایه گذاری ها'!$O$18</f>
        <v>8.5742859839331836E-8</v>
      </c>
    </row>
    <row r="16" spans="2:28" s="4" customFormat="1" x14ac:dyDescent="0.55000000000000004">
      <c r="B16" s="5"/>
      <c r="C16" s="5"/>
      <c r="D16" s="29"/>
      <c r="E16" s="5"/>
      <c r="F16" s="5"/>
      <c r="G16" s="5"/>
      <c r="H16" s="5"/>
      <c r="I16" s="5"/>
      <c r="J16" s="30"/>
      <c r="K16" s="5"/>
      <c r="L16" s="30"/>
      <c r="M16" s="5"/>
      <c r="N16" s="30"/>
      <c r="O16" s="5"/>
      <c r="P16" s="30"/>
      <c r="Q16" s="5"/>
      <c r="R16" s="30"/>
      <c r="S16" s="5"/>
      <c r="T16" s="33"/>
    </row>
    <row r="17" spans="2:20" ht="27" thickBot="1" x14ac:dyDescent="0.6">
      <c r="B17" s="65" t="s">
        <v>77</v>
      </c>
      <c r="C17" s="65"/>
      <c r="D17" s="65"/>
      <c r="E17" s="65"/>
      <c r="F17" s="65"/>
      <c r="G17" s="65"/>
      <c r="H17" s="65"/>
      <c r="I17" s="65"/>
      <c r="J17" s="65"/>
      <c r="L17" s="10">
        <f>SUM(L11:L15)</f>
        <v>8751084351</v>
      </c>
      <c r="M17" s="3"/>
      <c r="N17" s="10">
        <f>SUM(N11:N15)</f>
        <v>2996208808</v>
      </c>
      <c r="O17" s="3"/>
      <c r="P17" s="10">
        <f>SUM(P11:P15)</f>
        <v>772625000</v>
      </c>
      <c r="Q17" s="3"/>
      <c r="R17" s="10">
        <f>SUM(R11:R15)</f>
        <v>10974668159</v>
      </c>
      <c r="T17" s="32">
        <f>SUM(T11:T15)</f>
        <v>4.9664824707885941E-2</v>
      </c>
    </row>
    <row r="18" spans="2:20" ht="152.25" customHeight="1" thickTop="1" x14ac:dyDescent="0.55000000000000004"/>
    <row r="19" spans="2:20" ht="33" x14ac:dyDescent="0.8">
      <c r="J19" s="55">
        <v>6</v>
      </c>
    </row>
  </sheetData>
  <sortState xmlns:xlrd2="http://schemas.microsoft.com/office/spreadsheetml/2017/richdata2" ref="B14:T15">
    <sortCondition descending="1" ref="R14:R15"/>
  </sortState>
  <mergeCells count="18">
    <mergeCell ref="L8"/>
    <mergeCell ref="N9"/>
    <mergeCell ref="P9"/>
    <mergeCell ref="N8:P8"/>
    <mergeCell ref="D8:J8"/>
    <mergeCell ref="B6:T6"/>
    <mergeCell ref="B2:T2"/>
    <mergeCell ref="B3:T3"/>
    <mergeCell ref="B4:T4"/>
    <mergeCell ref="B8:B9"/>
    <mergeCell ref="D9"/>
    <mergeCell ref="F9"/>
    <mergeCell ref="H9"/>
    <mergeCell ref="J9"/>
    <mergeCell ref="R9"/>
    <mergeCell ref="T9"/>
    <mergeCell ref="R8:T8"/>
    <mergeCell ref="L9"/>
  </mergeCells>
  <printOptions horizontalCentered="1" verticalCentered="1"/>
  <pageMargins left="0.7" right="0.7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9"/>
  <sheetViews>
    <sheetView rightToLeft="1" view="pageBreakPreview" zoomScale="60" zoomScaleNormal="55" workbookViewId="0">
      <selection activeCell="P45" sqref="P45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75" t="s">
        <v>104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2:28" ht="35.25" x14ac:dyDescent="0.6">
      <c r="B3" s="175" t="s">
        <v>0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</row>
    <row r="4" spans="2:28" ht="35.25" x14ac:dyDescent="0.6">
      <c r="B4" s="175" t="s">
        <v>133</v>
      </c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</row>
    <row r="5" spans="2:28" ht="138.75" customHeight="1" x14ac:dyDescent="0.6"/>
    <row r="6" spans="2:28" s="2" customFormat="1" ht="30" x14ac:dyDescent="0.55000000000000004">
      <c r="B6" s="13" t="s">
        <v>89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69" customHeight="1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6">
      <c r="B8" s="177" t="s">
        <v>81</v>
      </c>
      <c r="D8" s="150" t="s">
        <v>134</v>
      </c>
      <c r="E8" s="150" t="s">
        <v>4</v>
      </c>
      <c r="F8" s="150" t="s">
        <v>4</v>
      </c>
      <c r="G8" s="150" t="s">
        <v>4</v>
      </c>
      <c r="H8" s="150" t="s">
        <v>4</v>
      </c>
      <c r="I8" s="150" t="s">
        <v>4</v>
      </c>
      <c r="J8" s="150" t="s">
        <v>4</v>
      </c>
      <c r="K8" s="150" t="s">
        <v>4</v>
      </c>
      <c r="L8" s="150" t="s">
        <v>4</v>
      </c>
      <c r="M8" s="150" t="s">
        <v>4</v>
      </c>
      <c r="N8" s="150" t="s">
        <v>4</v>
      </c>
    </row>
    <row r="9" spans="2:28" ht="30" x14ac:dyDescent="0.6">
      <c r="B9" s="177" t="s">
        <v>1</v>
      </c>
      <c r="D9" s="176" t="s">
        <v>5</v>
      </c>
      <c r="E9" s="24"/>
      <c r="F9" s="176" t="s">
        <v>25</v>
      </c>
      <c r="G9" s="24"/>
      <c r="H9" s="176" t="s">
        <v>26</v>
      </c>
      <c r="I9" s="24"/>
      <c r="J9" s="176" t="s">
        <v>27</v>
      </c>
      <c r="K9" s="24"/>
      <c r="L9" s="171" t="s">
        <v>28</v>
      </c>
      <c r="M9" s="24"/>
      <c r="N9" s="176" t="s">
        <v>29</v>
      </c>
    </row>
    <row r="10" spans="2:28" ht="30" x14ac:dyDescent="0.75">
      <c r="B10" s="105"/>
      <c r="D10" s="126"/>
      <c r="E10" s="127"/>
      <c r="F10" s="126"/>
      <c r="G10" s="127"/>
      <c r="H10" s="126"/>
      <c r="J10" s="106"/>
      <c r="L10" s="125"/>
      <c r="N10" s="12"/>
    </row>
    <row r="11" spans="2:28" ht="30" x14ac:dyDescent="0.75">
      <c r="B11" s="105"/>
      <c r="D11" s="126"/>
      <c r="E11" s="127"/>
      <c r="F11" s="126"/>
      <c r="G11" s="127"/>
      <c r="H11" s="126"/>
      <c r="J11" s="106"/>
      <c r="L11" s="125"/>
      <c r="N11" s="12"/>
    </row>
    <row r="12" spans="2:28" ht="30.75" x14ac:dyDescent="0.6">
      <c r="B12" s="98"/>
      <c r="D12" s="99"/>
      <c r="E12" s="87"/>
      <c r="F12" s="99"/>
      <c r="G12" s="87"/>
      <c r="H12" s="100"/>
      <c r="J12" s="98"/>
      <c r="L12" s="99"/>
      <c r="N12" s="98"/>
    </row>
    <row r="13" spans="2:28" ht="31.5" thickBot="1" x14ac:dyDescent="0.9">
      <c r="B13" s="86" t="s">
        <v>77</v>
      </c>
      <c r="D13" s="107"/>
      <c r="E13" s="108"/>
      <c r="F13" s="107">
        <f>SUM(F10:F12)</f>
        <v>0</v>
      </c>
      <c r="G13" s="108"/>
      <c r="H13" s="107">
        <f>SUM(H10:H12)</f>
        <v>0</v>
      </c>
      <c r="I13" s="109"/>
      <c r="J13" s="110">
        <f>SUM(J10:J11)</f>
        <v>0</v>
      </c>
      <c r="K13" s="109"/>
      <c r="L13" s="107">
        <f>SUM(L10:L12)</f>
        <v>0</v>
      </c>
      <c r="M13" s="109"/>
      <c r="N13" s="111"/>
    </row>
    <row r="14" spans="2:28" ht="21.75" thickTop="1" x14ac:dyDescent="0.6"/>
    <row r="19" spans="8:8" ht="30" x14ac:dyDescent="0.6">
      <c r="H19" s="109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view="pageBreakPreview" topLeftCell="A10" zoomScaleNormal="100" zoomScaleSheetLayoutView="100" workbookViewId="0">
      <selection activeCell="D9" sqref="D9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50" t="s">
        <v>104</v>
      </c>
      <c r="C2" s="150"/>
      <c r="D2" s="150"/>
      <c r="E2" s="150"/>
      <c r="F2" s="150"/>
      <c r="G2" s="150"/>
      <c r="H2" s="150"/>
    </row>
    <row r="3" spans="2:28" ht="30" x14ac:dyDescent="0.55000000000000004">
      <c r="B3" s="150" t="s">
        <v>43</v>
      </c>
      <c r="C3" s="150"/>
      <c r="D3" s="150"/>
      <c r="E3" s="150"/>
      <c r="F3" s="150"/>
      <c r="G3" s="150"/>
      <c r="H3" s="150"/>
    </row>
    <row r="4" spans="2:28" ht="30" x14ac:dyDescent="0.55000000000000004">
      <c r="B4" s="150" t="s">
        <v>133</v>
      </c>
      <c r="C4" s="150"/>
      <c r="D4" s="150"/>
      <c r="E4" s="150"/>
      <c r="F4" s="150"/>
      <c r="G4" s="150"/>
      <c r="H4" s="150"/>
    </row>
    <row r="5" spans="2:28" ht="64.5" customHeight="1" x14ac:dyDescent="0.55000000000000004"/>
    <row r="6" spans="2:28" ht="30" x14ac:dyDescent="0.55000000000000004">
      <c r="B6" s="13" t="s">
        <v>92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" customFormat="1" ht="51" customHeight="1" x14ac:dyDescent="0.6">
      <c r="B8" s="153" t="s">
        <v>47</v>
      </c>
      <c r="C8" s="39"/>
      <c r="D8" s="153" t="s">
        <v>39</v>
      </c>
      <c r="E8" s="39"/>
      <c r="F8" s="153" t="s">
        <v>66</v>
      </c>
      <c r="G8" s="39"/>
      <c r="H8" s="153" t="s">
        <v>11</v>
      </c>
    </row>
    <row r="9" spans="2:28" s="4" customFormat="1" x14ac:dyDescent="0.55000000000000004">
      <c r="B9" s="4" t="s">
        <v>76</v>
      </c>
      <c r="D9" s="88">
        <f>'درآمد سپرده بانکی'!F15</f>
        <v>2496208808</v>
      </c>
      <c r="F9" s="41">
        <f>D9/$D$13</f>
        <v>1</v>
      </c>
      <c r="G9" s="6"/>
      <c r="H9" s="41">
        <f>D9/'سرمایه گذاری ها'!$O$18</f>
        <v>1.1296357310078092E-2</v>
      </c>
    </row>
    <row r="10" spans="2:28" s="4" customFormat="1" x14ac:dyDescent="0.55000000000000004">
      <c r="B10" s="4" t="s">
        <v>75</v>
      </c>
      <c r="D10" s="88">
        <f>'سرمایه‌گذاری در اوراق بهادار'!J13</f>
        <v>0</v>
      </c>
      <c r="F10" s="41">
        <f>D10/$D$13</f>
        <v>0</v>
      </c>
      <c r="G10" s="6"/>
      <c r="H10" s="41">
        <f>D10/'سرمایه گذاری ها'!$O$18</f>
        <v>0</v>
      </c>
    </row>
    <row r="11" spans="2:28" s="4" customFormat="1" x14ac:dyDescent="0.55000000000000004">
      <c r="B11" s="4" t="s">
        <v>110</v>
      </c>
      <c r="D11" s="88">
        <f>'سرمایه‌گذاری در سهام'!J12</f>
        <v>0</v>
      </c>
      <c r="F11" s="41">
        <f>D11/$D$13</f>
        <v>0</v>
      </c>
      <c r="G11" s="6"/>
      <c r="H11" s="41">
        <f>D11/'سرمایه گذاری ها'!$O$18</f>
        <v>0</v>
      </c>
    </row>
    <row r="12" spans="2:28" s="4" customFormat="1" ht="12" customHeight="1" x14ac:dyDescent="0.55000000000000004">
      <c r="D12" s="88"/>
      <c r="F12" s="41"/>
      <c r="G12" s="6"/>
      <c r="H12" s="41"/>
    </row>
    <row r="13" spans="2:28" ht="24.75" thickBot="1" x14ac:dyDescent="0.65">
      <c r="B13" s="31" t="s">
        <v>77</v>
      </c>
      <c r="D13" s="89">
        <f>SUM(D9:D11)</f>
        <v>2496208808</v>
      </c>
      <c r="E13" s="25"/>
      <c r="F13" s="70">
        <f>SUM(F9:F11)</f>
        <v>1</v>
      </c>
      <c r="G13" s="64"/>
      <c r="H13" s="71">
        <f>SUM(H9:H11)</f>
        <v>1.1296357310078092E-2</v>
      </c>
    </row>
    <row r="14" spans="2:28" ht="21.75" thickTop="1" x14ac:dyDescent="0.55000000000000004">
      <c r="D14" s="3"/>
    </row>
    <row r="15" spans="2:28" x14ac:dyDescent="0.55000000000000004">
      <c r="H15" s="2" t="s">
        <v>130</v>
      </c>
    </row>
    <row r="18" spans="4:4" ht="27" customHeight="1" x14ac:dyDescent="0.75">
      <c r="D18" s="57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 پروژه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Hesabras</cp:lastModifiedBy>
  <cp:lastPrinted>2023-03-01T11:30:03Z</cp:lastPrinted>
  <dcterms:created xsi:type="dcterms:W3CDTF">2021-12-28T12:49:50Z</dcterms:created>
  <dcterms:modified xsi:type="dcterms:W3CDTF">2023-03-01T11:41:02Z</dcterms:modified>
</cp:coreProperties>
</file>