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اسفند 1401\سپهر\"/>
    </mc:Choice>
  </mc:AlternateContent>
  <xr:revisionPtr revIDLastSave="0" documentId="13_ncr:1_{C251AA38-CDB9-4CF5-B991-22F1EBBDE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5" i="13"/>
  <c r="F15" i="13"/>
  <c r="L17" i="6"/>
  <c r="N17" i="6"/>
  <c r="P17" i="6"/>
  <c r="R17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4" i="7"/>
  <c r="K14" i="7"/>
  <c r="L14" i="7"/>
  <c r="M14" i="7"/>
  <c r="N14" i="7"/>
  <c r="O14" i="7"/>
  <c r="P14" i="7"/>
  <c r="Q14" i="7"/>
  <c r="R14" i="7"/>
  <c r="S14" i="7"/>
  <c r="T14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F9" i="15" l="1"/>
  <c r="F10" i="15"/>
  <c r="G18" i="16"/>
  <c r="O18" i="16"/>
  <c r="E18" i="16"/>
  <c r="M14" i="16"/>
  <c r="M18" i="16" s="1"/>
  <c r="K18" i="16"/>
  <c r="I18" i="16"/>
  <c r="AF13" i="5" l="1"/>
  <c r="T11" i="6"/>
  <c r="T13" i="6"/>
  <c r="T14" i="6"/>
  <c r="T15" i="6"/>
  <c r="T12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<sst xmlns="http://schemas.openxmlformats.org/spreadsheetml/2006/main" count="599" uniqueCount="135">
  <si>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</si>
  <si>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</si>
  <si>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</si>
  <si>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</si>
  <si>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</si>
  <si>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</si>
  <si>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</si>
  <si>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</si>
  <si>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</si>
  <si>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</si>
  <si>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</si>
  <si>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</si>
  <si>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</si>
  <si>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</si>
  <si>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</si>
  <si>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</si>
  <si>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</si>
  <si>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</si>
  <si>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</si>
  <si>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</si>
  <si>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</si>
  <si>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</si>
  <si>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</si>
  <si>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</si>
  <si>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</si>
  <si>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</si>
  <si>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</si>
  <si>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</si>
  <si>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</si>
  <si>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</si>
  <si>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</si>
  <si>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</si>
  <si>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</si>
  <si>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</si>
  <si>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</si>
  <si>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</si>
  <si>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</si>
  <si>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</si>
  <si>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</si>
  <si>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</si>
  <si>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</si>
  <si>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</si>
  <si>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</si>
  <si>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</si>
  <si>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</si>
  <si>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</si>
  <si>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</si>
  <si>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</si>
  <si>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</si>
  <si>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</si>
  <si>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</si>
  <si>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</si>
  <si>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</si>
  <si>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</si>
  <si>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</si>
  <si>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</si>
  <si>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</si>
  <si>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</si>
  <si>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</si>
  <si>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</si>
  <si>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</si>
  <si>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</si>
  <si>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</si>
  <si>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</si>
  <si>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</si>
  <si>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</si>
  <si>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</si>
  <si>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</si>
  <si>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</si>
  <si>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</si>
  <si>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</si>
  <si>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</si>
  <si>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</si>
  <si>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</si>
  <si>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</si>
  <si>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</si>
  <si>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</si>
  <si>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</si>
  <si>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</si>
  <si>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</si>
  <si>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</si>
  <si>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</si>
  <si>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</si>
  <si>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</si>
  <si>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</si>
  <si>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</si>
  <si>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</si>
  <si>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</si>
  <si>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</si>
  <si>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</si>
  <si>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</si>
  <si>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</si>
  <si>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</si>
  <si>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</si>
  <si>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</si>
  <si>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</si>
  <si>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</si>
  <si>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</si>
  <si>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</si>
  <si>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</si>
  <si>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</si>
  <si>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</si>
  <si>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</si>
  <si>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</si>
  <si>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</si>
  <si>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</si>
  <si>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</si>
  <si>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</si>
  <si>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</si>
  <si>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</si>
  <si>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</si>
  <si>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</si>
  <si>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</si>
  <si>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</si>
  <si>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</si>
  <si>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</si>
  <si>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</si>
  <si>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</si>
  <si>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</si>
  <si>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</si>
  <si>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</si>
  <si>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</si>
  <si>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</si>
  <si>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</si>
  <si>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</si>
  <si>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</si>
  <si>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</si>
  <si>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</si>
  <si>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</si>
  <si>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</si>
  <si>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</si>
  <si>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1401/11/30</t>
  </si>
  <si>
    <t>‫برای ماه منتهی به 1401/12/29</t>
  </si>
  <si>
    <t>برای ماه منتهی به  1401/12/29</t>
  </si>
  <si>
    <t xml:space="preserve"> 1401/12/29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</si>
</sst>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5" fontId="15" fillId="0" borderId="0" xfId="1" applyNumberFormat="1" applyFont="1"/>
    <xf numFmtId="165" fontId="15" fillId="0" borderId="4" xfId="0" applyNumberFormat="1" applyFont="1" applyBorder="1"/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0</xdr:row>
      <xdr:rowOff>0</xdr:rowOff>
    </xdr:from>
    <xdr:to>
      <xdr:col>13</xdr:col>
      <xdr:colOff>590550</xdr:colOff>
      <xdr:row>60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6A04A5-197F-BB5F-9D53-396FD4EF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71050" y="0"/>
          <a:ext cx="8496299" cy="1241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B31:Z41"/>
  <sheetViews>
    <sheetView showGridLines="0" rightToLeft="1" tabSelected="1" view="pageBreakPreview" topLeftCell="A8" zoomScale="87" zoomScaleNormal="100" zoomScaleSheetLayoutView="87" workbookViewId="0">
      <selection activeCell="R33" sqref="R33"/>
    </sheetView>
  </sheetViews>
  <sheetFormatPr defaultRowHeight="15" x14ac:dyDescent="0.25"/>
  <sheetData>
    <row r="31" spans="2:11" ht="36" x14ac:dyDescent="0.6">
      <c r="B31" s="148" t="s">
        <v>103</v>
      </c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ht="36" x14ac:dyDescent="0.6">
      <c r="B32" s="148" t="s">
        <v>102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26" ht="36" x14ac:dyDescent="0.6">
      <c r="B33" s="148" t="s">
        <v>132</v>
      </c>
      <c r="C33" s="149"/>
      <c r="D33" s="149"/>
      <c r="E33" s="149"/>
      <c r="F33" s="149"/>
      <c r="G33" s="149"/>
      <c r="H33" s="149"/>
      <c r="I33" s="149"/>
      <c r="J33" s="149"/>
      <c r="K33" s="149"/>
    </row>
    <row r="41" spans="2:26" x14ac:dyDescent="0.25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view="pageBreakPreview" zoomScale="60" zoomScaleNormal="55" workbookViewId="0">
      <selection activeCell="B10" sqref="B10:T12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1.28515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1.8554687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79" t="s">
        <v>104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27" customHeight="1" x14ac:dyDescent="0.25">
      <c r="B3" s="179" t="s">
        <v>43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27" customHeight="1" x14ac:dyDescent="0.25">
      <c r="B4" s="179" t="s">
        <v>133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70" t="s">
        <v>93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78" t="s">
        <v>44</v>
      </c>
      <c r="C8" s="178" t="s">
        <v>44</v>
      </c>
      <c r="D8" s="178" t="s">
        <v>44</v>
      </c>
      <c r="E8" s="178" t="s">
        <v>44</v>
      </c>
      <c r="F8" s="178" t="s">
        <v>44</v>
      </c>
      <c r="G8" s="178" t="s">
        <v>44</v>
      </c>
      <c r="H8" s="178" t="s">
        <v>44</v>
      </c>
      <c r="I8" s="112"/>
      <c r="J8" s="178" t="s">
        <v>45</v>
      </c>
      <c r="K8" s="178" t="s">
        <v>45</v>
      </c>
      <c r="L8" s="178" t="s">
        <v>45</v>
      </c>
      <c r="M8" s="178" t="s">
        <v>45</v>
      </c>
      <c r="N8" s="178" t="s">
        <v>45</v>
      </c>
      <c r="O8" s="112"/>
      <c r="P8" s="178" t="s">
        <v>46</v>
      </c>
      <c r="Q8" s="178" t="s">
        <v>46</v>
      </c>
      <c r="R8" s="178" t="s">
        <v>46</v>
      </c>
      <c r="S8" s="178" t="s">
        <v>46</v>
      </c>
      <c r="T8" s="178" t="s">
        <v>46</v>
      </c>
    </row>
    <row r="9" spans="2:28" s="36" customFormat="1" ht="58.5" customHeight="1" x14ac:dyDescent="0.25">
      <c r="B9" s="181" t="s">
        <v>47</v>
      </c>
      <c r="C9" s="113"/>
      <c r="D9" s="181" t="s">
        <v>48</v>
      </c>
      <c r="E9" s="113"/>
      <c r="F9" s="181" t="s">
        <v>22</v>
      </c>
      <c r="G9" s="113"/>
      <c r="H9" s="181" t="s">
        <v>23</v>
      </c>
      <c r="I9" s="112"/>
      <c r="J9" s="181" t="s">
        <v>49</v>
      </c>
      <c r="K9" s="113"/>
      <c r="L9" s="181" t="s">
        <v>50</v>
      </c>
      <c r="M9" s="113"/>
      <c r="N9" s="181" t="s">
        <v>51</v>
      </c>
      <c r="O9" s="112"/>
      <c r="P9" s="181" t="s">
        <v>49</v>
      </c>
      <c r="Q9" s="113"/>
      <c r="R9" s="181" t="s">
        <v>50</v>
      </c>
      <c r="S9" s="113"/>
      <c r="T9" s="181" t="s">
        <v>51</v>
      </c>
    </row>
    <row r="10" spans="2:28" s="35" customFormat="1" ht="23.25" customHeight="1" x14ac:dyDescent="0.25">
      <c r="B10" s="114" t="s">
        <v>123</v>
      </c>
      <c r="C10" s="112"/>
      <c r="D10" s="115">
        <v>8</v>
      </c>
      <c r="E10" s="112"/>
      <c r="F10" s="112" t="s">
        <v>52</v>
      </c>
      <c r="G10" s="112"/>
      <c r="H10" s="115">
        <v>0</v>
      </c>
      <c r="I10" s="112"/>
      <c r="J10" s="116">
        <v>35685263</v>
      </c>
      <c r="K10" s="117"/>
      <c r="L10" s="116">
        <v>0</v>
      </c>
      <c r="M10" s="117"/>
      <c r="N10" s="116">
        <v>35685263</v>
      </c>
      <c r="O10" s="117"/>
      <c r="P10" s="116">
        <v>96699063</v>
      </c>
      <c r="Q10" s="117"/>
      <c r="R10" s="116">
        <v>0</v>
      </c>
      <c r="S10" s="117"/>
      <c r="T10" s="116">
        <v>96699063</v>
      </c>
    </row>
    <row r="11" spans="2:28" s="35" customFormat="1" ht="23.25" customHeight="1" x14ac:dyDescent="0.25">
      <c r="B11" s="114" t="s">
        <v>127</v>
      </c>
      <c r="C11" s="112"/>
      <c r="D11" s="115">
        <v>1</v>
      </c>
      <c r="E11" s="112"/>
      <c r="F11" s="112" t="s">
        <v>52</v>
      </c>
      <c r="G11" s="112"/>
      <c r="H11" s="115">
        <v>0</v>
      </c>
      <c r="I11" s="112"/>
      <c r="J11" s="116">
        <v>2893999</v>
      </c>
      <c r="K11" s="117"/>
      <c r="L11" s="116">
        <v>0</v>
      </c>
      <c r="M11" s="117"/>
      <c r="N11" s="116">
        <v>2893999</v>
      </c>
      <c r="O11" s="117"/>
      <c r="P11" s="116">
        <v>7909927</v>
      </c>
      <c r="Q11" s="117"/>
      <c r="R11" s="116">
        <v>0</v>
      </c>
      <c r="S11" s="117"/>
      <c r="T11" s="116">
        <v>7909927</v>
      </c>
    </row>
    <row r="12" spans="2:28" s="35" customFormat="1" ht="23.25" customHeight="1" x14ac:dyDescent="0.25">
      <c r="B12" s="114" t="s">
        <v>115</v>
      </c>
      <c r="C12" s="112"/>
      <c r="D12" s="115">
        <v>1</v>
      </c>
      <c r="E12" s="112"/>
      <c r="F12" s="112" t="s">
        <v>52</v>
      </c>
      <c r="G12" s="112"/>
      <c r="H12" s="115">
        <v>0</v>
      </c>
      <c r="I12" s="112"/>
      <c r="J12" s="116">
        <v>55149</v>
      </c>
      <c r="K12" s="117"/>
      <c r="L12" s="116">
        <v>0</v>
      </c>
      <c r="M12" s="117"/>
      <c r="N12" s="116">
        <v>55149</v>
      </c>
      <c r="O12" s="117"/>
      <c r="P12" s="116">
        <v>218650</v>
      </c>
      <c r="Q12" s="117"/>
      <c r="R12" s="116">
        <v>0</v>
      </c>
      <c r="S12" s="117"/>
      <c r="T12" s="116">
        <v>218650</v>
      </c>
    </row>
    <row r="13" spans="2:28" s="35" customFormat="1" ht="21.75" customHeight="1" x14ac:dyDescent="0.25">
      <c r="B13" s="112"/>
      <c r="C13" s="112"/>
      <c r="D13" s="115"/>
      <c r="E13" s="112"/>
      <c r="F13" s="112"/>
      <c r="G13" s="112"/>
      <c r="H13" s="115"/>
      <c r="I13" s="112"/>
      <c r="J13" s="116"/>
      <c r="K13" s="117"/>
      <c r="L13" s="116"/>
      <c r="M13" s="117"/>
      <c r="N13" s="116"/>
      <c r="O13" s="117"/>
      <c r="P13" s="116"/>
      <c r="Q13" s="117"/>
      <c r="R13" s="116"/>
      <c r="S13" s="117"/>
      <c r="T13" s="116"/>
    </row>
    <row r="14" spans="2:28" s="35" customFormat="1" ht="21.75" customHeight="1" thickBot="1" x14ac:dyDescent="0.3">
      <c r="B14" s="180" t="s">
        <v>77</v>
      </c>
      <c r="C14" s="180"/>
      <c r="D14" s="180"/>
      <c r="E14" s="180"/>
      <c r="F14" s="180"/>
      <c r="G14" s="180"/>
      <c r="H14" s="180"/>
      <c r="I14" s="146"/>
      <c r="J14" s="147">
        <f t="shared" ref="J14:T14" si="0">SUM(J10:J12)</f>
        <v>38634411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38634411</v>
      </c>
      <c r="O14" s="147">
        <f t="shared" si="0"/>
        <v>0</v>
      </c>
      <c r="P14" s="147">
        <f t="shared" si="0"/>
        <v>104827640</v>
      </c>
      <c r="Q14" s="147">
        <f t="shared" si="0"/>
        <v>0</v>
      </c>
      <c r="R14" s="147">
        <f t="shared" si="0"/>
        <v>0</v>
      </c>
      <c r="S14" s="147">
        <f t="shared" si="0"/>
        <v>0</v>
      </c>
      <c r="T14" s="147">
        <f t="shared" si="0"/>
        <v>104827640</v>
      </c>
    </row>
    <row r="15" spans="2:28" ht="21.75" customHeight="1" thickTop="1" x14ac:dyDescent="0.25"/>
    <row r="16" spans="2:28" ht="190.5" customHeight="1" x14ac:dyDescent="0.25"/>
    <row r="17" spans="10:10" ht="21.75" customHeight="1" x14ac:dyDescent="0.25">
      <c r="J17" s="60">
        <v>9</v>
      </c>
    </row>
  </sheetData>
  <sortState xmlns:xlrd2="http://schemas.microsoft.com/office/spreadsheetml/2017/richdata2" ref="B10:T12">
    <sortCondition descending="1" ref="T10:T12"/>
  </sortState>
  <mergeCells count="18">
    <mergeCell ref="B14:H1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2" t="s">
        <v>104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 spans="2:28" ht="35.25" x14ac:dyDescent="0.55000000000000004">
      <c r="B3" s="182" t="s">
        <v>43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2:28" ht="35.25" x14ac:dyDescent="0.55000000000000004">
      <c r="B4" s="182" t="s">
        <v>133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7" spans="2:28" s="2" customFormat="1" ht="33" x14ac:dyDescent="0.55000000000000004">
      <c r="B7" s="170" t="s">
        <v>94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71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K8" s="151" t="s">
        <v>45</v>
      </c>
      <c r="L8" s="151" t="s">
        <v>45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  <c r="S8" s="151" t="s">
        <v>46</v>
      </c>
      <c r="T8" s="151" t="s">
        <v>46</v>
      </c>
      <c r="U8" s="151" t="s">
        <v>46</v>
      </c>
      <c r="V8" s="151" t="s">
        <v>46</v>
      </c>
    </row>
    <row r="9" spans="2:28" s="42" customFormat="1" ht="55.5" customHeight="1" x14ac:dyDescent="0.25">
      <c r="B9" s="171" t="s">
        <v>1</v>
      </c>
      <c r="D9" s="183" t="s">
        <v>63</v>
      </c>
      <c r="E9" s="43"/>
      <c r="F9" s="183" t="s">
        <v>64</v>
      </c>
      <c r="G9" s="43"/>
      <c r="H9" s="183" t="s">
        <v>65</v>
      </c>
      <c r="I9" s="43"/>
      <c r="J9" s="183" t="s">
        <v>39</v>
      </c>
      <c r="K9" s="43"/>
      <c r="L9" s="183" t="s">
        <v>66</v>
      </c>
      <c r="N9" s="183" t="s">
        <v>63</v>
      </c>
      <c r="O9" s="43"/>
      <c r="P9" s="183" t="s">
        <v>64</v>
      </c>
      <c r="Q9" s="43"/>
      <c r="R9" s="183" t="s">
        <v>65</v>
      </c>
      <c r="S9" s="43"/>
      <c r="T9" s="183" t="s">
        <v>39</v>
      </c>
      <c r="U9" s="43"/>
      <c r="V9" s="183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67.5" customHeight="1" x14ac:dyDescent="0.55000000000000004"/>
    <row r="6" spans="2:28" ht="33" x14ac:dyDescent="0.55000000000000004">
      <c r="B6" s="170" t="s">
        <v>95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6" t="s">
        <v>1</v>
      </c>
      <c r="D7" s="184" t="s">
        <v>53</v>
      </c>
      <c r="E7" s="184" t="s">
        <v>53</v>
      </c>
      <c r="F7" s="184" t="s">
        <v>53</v>
      </c>
      <c r="G7" s="184" t="s">
        <v>53</v>
      </c>
      <c r="H7" s="184" t="s">
        <v>53</v>
      </c>
      <c r="J7" s="184" t="s">
        <v>45</v>
      </c>
      <c r="K7" s="184" t="s">
        <v>45</v>
      </c>
      <c r="L7" s="184" t="s">
        <v>45</v>
      </c>
      <c r="M7" s="184" t="s">
        <v>45</v>
      </c>
      <c r="N7" s="184" t="s">
        <v>45</v>
      </c>
      <c r="P7" s="184" t="s">
        <v>46</v>
      </c>
      <c r="Q7" s="184" t="s">
        <v>46</v>
      </c>
      <c r="R7" s="184" t="s">
        <v>46</v>
      </c>
      <c r="S7" s="184" t="s">
        <v>46</v>
      </c>
      <c r="T7" s="184" t="s">
        <v>46</v>
      </c>
    </row>
    <row r="8" spans="2:28" s="39" customFormat="1" ht="63.75" customHeight="1" x14ac:dyDescent="0.6">
      <c r="B8" s="186" t="s">
        <v>1</v>
      </c>
      <c r="D8" s="152" t="s">
        <v>54</v>
      </c>
      <c r="E8" s="59"/>
      <c r="F8" s="152" t="s">
        <v>55</v>
      </c>
      <c r="G8" s="59"/>
      <c r="H8" s="152" t="s">
        <v>56</v>
      </c>
      <c r="J8" s="152" t="s">
        <v>57</v>
      </c>
      <c r="K8" s="59"/>
      <c r="L8" s="152" t="s">
        <v>50</v>
      </c>
      <c r="M8" s="59"/>
      <c r="N8" s="152" t="s">
        <v>58</v>
      </c>
      <c r="P8" s="152" t="s">
        <v>57</v>
      </c>
      <c r="Q8" s="59"/>
      <c r="R8" s="152" t="s">
        <v>50</v>
      </c>
      <c r="S8" s="59"/>
      <c r="T8" s="152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5" t="s">
        <v>77</v>
      </c>
      <c r="C12" s="185"/>
      <c r="D12" s="185"/>
      <c r="E12" s="185"/>
      <c r="F12" s="185"/>
      <c r="G12" s="185"/>
      <c r="H12" s="185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133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 x14ac:dyDescent="0.55000000000000004"/>
    <row r="6" spans="2:28" s="2" customFormat="1" ht="33" x14ac:dyDescent="0.55000000000000004">
      <c r="B6" s="170" t="s">
        <v>96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71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ht="57" customHeight="1" x14ac:dyDescent="0.65">
      <c r="B9" s="171" t="s">
        <v>1</v>
      </c>
      <c r="D9" s="187" t="s">
        <v>5</v>
      </c>
      <c r="E9" s="52"/>
      <c r="F9" s="187" t="s">
        <v>59</v>
      </c>
      <c r="G9" s="52"/>
      <c r="H9" s="187" t="s">
        <v>60</v>
      </c>
      <c r="I9" s="52"/>
      <c r="J9" s="187" t="s">
        <v>61</v>
      </c>
      <c r="K9" s="38"/>
      <c r="L9" s="187" t="s">
        <v>5</v>
      </c>
      <c r="M9" s="52"/>
      <c r="N9" s="187" t="s">
        <v>59</v>
      </c>
      <c r="O9" s="52"/>
      <c r="P9" s="187" t="s">
        <v>60</v>
      </c>
      <c r="Q9" s="52"/>
      <c r="R9" s="187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6" spans="2:28" ht="33" x14ac:dyDescent="0.55000000000000004">
      <c r="B6" s="170" t="s">
        <v>97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50" t="s">
        <v>45</v>
      </c>
      <c r="E8" s="150" t="s">
        <v>45</v>
      </c>
      <c r="F8" s="150" t="s">
        <v>45</v>
      </c>
      <c r="G8" s="150" t="s">
        <v>45</v>
      </c>
      <c r="H8" s="150" t="s">
        <v>45</v>
      </c>
      <c r="I8" s="150" t="s">
        <v>45</v>
      </c>
      <c r="J8" s="150" t="s">
        <v>45</v>
      </c>
      <c r="L8" s="150" t="s">
        <v>46</v>
      </c>
      <c r="M8" s="150" t="s">
        <v>46</v>
      </c>
      <c r="N8" s="150" t="s">
        <v>46</v>
      </c>
      <c r="O8" s="150" t="s">
        <v>46</v>
      </c>
      <c r="P8" s="150" t="s">
        <v>46</v>
      </c>
      <c r="Q8" s="150" t="s">
        <v>46</v>
      </c>
      <c r="R8" s="150" t="s">
        <v>46</v>
      </c>
    </row>
    <row r="9" spans="2:28" s="4" customFormat="1" ht="63" customHeight="1" x14ac:dyDescent="0.55000000000000004">
      <c r="B9" s="177" t="s">
        <v>1</v>
      </c>
      <c r="D9" s="167" t="s">
        <v>5</v>
      </c>
      <c r="E9" s="44"/>
      <c r="F9" s="167" t="s">
        <v>59</v>
      </c>
      <c r="G9" s="44"/>
      <c r="H9" s="167" t="s">
        <v>60</v>
      </c>
      <c r="I9" s="44"/>
      <c r="J9" s="167" t="s">
        <v>62</v>
      </c>
      <c r="L9" s="167" t="s">
        <v>5</v>
      </c>
      <c r="M9" s="44"/>
      <c r="N9" s="167" t="s">
        <v>59</v>
      </c>
      <c r="O9" s="44"/>
      <c r="P9" s="167" t="s">
        <v>60</v>
      </c>
      <c r="Q9" s="44"/>
      <c r="R9" s="167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"/>
      <c r="R2" s="16"/>
      <c r="S2" s="16"/>
      <c r="T2" s="16"/>
      <c r="U2" s="16"/>
    </row>
    <row r="3" spans="2:28" ht="30" x14ac:dyDescent="0.6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71" t="s">
        <v>47</v>
      </c>
      <c r="D7" s="151" t="s">
        <v>45</v>
      </c>
      <c r="E7" s="151" t="s">
        <v>45</v>
      </c>
      <c r="F7" s="151" t="s">
        <v>45</v>
      </c>
      <c r="G7" s="151" t="s">
        <v>45</v>
      </c>
      <c r="H7" s="151" t="s">
        <v>45</v>
      </c>
      <c r="I7" s="151" t="s">
        <v>45</v>
      </c>
      <c r="J7" s="151" t="s">
        <v>45</v>
      </c>
      <c r="L7" s="151" t="s">
        <v>46</v>
      </c>
      <c r="M7" s="151" t="s">
        <v>46</v>
      </c>
      <c r="N7" s="151" t="s">
        <v>46</v>
      </c>
      <c r="O7" s="151" t="s">
        <v>46</v>
      </c>
      <c r="P7" s="151" t="s">
        <v>46</v>
      </c>
      <c r="Q7" s="151" t="s">
        <v>46</v>
      </c>
      <c r="R7" s="151" t="s">
        <v>46</v>
      </c>
    </row>
    <row r="8" spans="2:28" s="50" customFormat="1" ht="48" customHeight="1" x14ac:dyDescent="0.75">
      <c r="B8" s="171" t="s">
        <v>47</v>
      </c>
      <c r="D8" s="188" t="s">
        <v>67</v>
      </c>
      <c r="E8" s="51"/>
      <c r="F8" s="188" t="s">
        <v>64</v>
      </c>
      <c r="G8" s="51"/>
      <c r="H8" s="188" t="s">
        <v>65</v>
      </c>
      <c r="I8" s="51"/>
      <c r="J8" s="188" t="s">
        <v>68</v>
      </c>
      <c r="L8" s="188" t="s">
        <v>67</v>
      </c>
      <c r="M8" s="51"/>
      <c r="N8" s="188" t="s">
        <v>64</v>
      </c>
      <c r="O8" s="51"/>
      <c r="P8" s="188" t="s">
        <v>65</v>
      </c>
      <c r="Q8" s="51"/>
      <c r="R8" s="188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85" zoomScaleSheetLayoutView="85" workbookViewId="0">
      <selection activeCell="B10" sqref="B10:J1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28" ht="31.5" customHeight="1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28" ht="31.5" customHeight="1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28" ht="73.5" customHeight="1" x14ac:dyDescent="0.55000000000000004"/>
    <row r="6" spans="2:28" ht="30" x14ac:dyDescent="0.55000000000000004">
      <c r="B6" s="154" t="s">
        <v>99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8" t="s">
        <v>69</v>
      </c>
      <c r="C8" s="168" t="s">
        <v>69</v>
      </c>
      <c r="D8" s="168" t="s">
        <v>69</v>
      </c>
      <c r="F8" s="168" t="s">
        <v>45</v>
      </c>
      <c r="G8" s="168" t="s">
        <v>45</v>
      </c>
      <c r="H8" s="168" t="s">
        <v>45</v>
      </c>
      <c r="J8" s="168" t="s">
        <v>46</v>
      </c>
      <c r="K8" s="168" t="s">
        <v>46</v>
      </c>
      <c r="L8" s="168" t="s">
        <v>46</v>
      </c>
    </row>
    <row r="9" spans="2:28" s="39" customFormat="1" ht="50.25" customHeight="1" x14ac:dyDescent="0.6">
      <c r="B9" s="184" t="s">
        <v>70</v>
      </c>
      <c r="D9" s="184" t="s">
        <v>36</v>
      </c>
      <c r="F9" s="184" t="s">
        <v>71</v>
      </c>
      <c r="H9" s="184" t="s">
        <v>72</v>
      </c>
      <c r="J9" s="184" t="s">
        <v>71</v>
      </c>
      <c r="L9" s="184" t="s">
        <v>72</v>
      </c>
    </row>
    <row r="10" spans="2:28" s="4" customFormat="1" ht="21.75" customHeight="1" x14ac:dyDescent="0.55000000000000004">
      <c r="B10" s="44" t="s">
        <v>121</v>
      </c>
      <c r="D10" s="67" t="s">
        <v>52</v>
      </c>
      <c r="F10" s="91">
        <v>2206027392</v>
      </c>
      <c r="G10" s="6"/>
      <c r="H10" s="11" t="s">
        <v>52</v>
      </c>
      <c r="I10" s="6"/>
      <c r="J10" s="91">
        <v>7121095886</v>
      </c>
      <c r="K10" s="6"/>
      <c r="L10" s="11" t="s">
        <v>52</v>
      </c>
    </row>
    <row r="11" spans="2:28" s="4" customFormat="1" ht="21.75" customHeight="1" x14ac:dyDescent="0.55000000000000004">
      <c r="B11" s="4" t="s">
        <v>123</v>
      </c>
      <c r="D11" s="66" t="s">
        <v>124</v>
      </c>
      <c r="F11" s="92">
        <v>35685263</v>
      </c>
      <c r="G11" s="6"/>
      <c r="H11" s="6" t="s">
        <v>52</v>
      </c>
      <c r="I11" s="6"/>
      <c r="J11" s="92">
        <v>96699063</v>
      </c>
      <c r="K11" s="6"/>
      <c r="L11" s="6"/>
    </row>
    <row r="12" spans="2:28" s="4" customFormat="1" ht="21.75" customHeight="1" x14ac:dyDescent="0.55000000000000004">
      <c r="B12" s="4" t="s">
        <v>127</v>
      </c>
      <c r="D12" s="66" t="s">
        <v>128</v>
      </c>
      <c r="F12" s="92">
        <v>2893999</v>
      </c>
      <c r="G12" s="6"/>
      <c r="H12" s="6" t="s">
        <v>52</v>
      </c>
      <c r="I12" s="6"/>
      <c r="J12" s="92">
        <v>7909927</v>
      </c>
      <c r="K12" s="6"/>
      <c r="L12" s="6"/>
    </row>
    <row r="13" spans="2:28" s="4" customFormat="1" ht="21.75" customHeight="1" x14ac:dyDescent="0.55000000000000004">
      <c r="B13" s="4" t="s">
        <v>115</v>
      </c>
      <c r="D13" s="66" t="s">
        <v>116</v>
      </c>
      <c r="F13" s="92">
        <v>55149</v>
      </c>
      <c r="G13" s="6"/>
      <c r="H13" s="6" t="s">
        <v>52</v>
      </c>
      <c r="I13" s="6"/>
      <c r="J13" s="92">
        <v>218650</v>
      </c>
      <c r="K13" s="6"/>
      <c r="L13" s="6" t="s">
        <v>52</v>
      </c>
    </row>
    <row r="14" spans="2:28" s="4" customFormat="1" ht="21.75" customHeight="1" x14ac:dyDescent="0.55000000000000004">
      <c r="D14" s="66"/>
      <c r="F14" s="92"/>
      <c r="G14" s="6"/>
      <c r="H14" s="6"/>
      <c r="I14" s="6"/>
      <c r="J14" s="92"/>
      <c r="K14" s="6"/>
      <c r="L14" s="6"/>
    </row>
    <row r="15" spans="2:28" ht="21.75" customHeight="1" thickBot="1" x14ac:dyDescent="0.6">
      <c r="B15" s="189" t="s">
        <v>77</v>
      </c>
      <c r="C15" s="189"/>
      <c r="D15" s="189"/>
      <c r="F15" s="94">
        <f>SUM(F10:F13)</f>
        <v>2244661803</v>
      </c>
      <c r="G15" s="95"/>
      <c r="H15" s="96"/>
      <c r="I15" s="95"/>
      <c r="J15" s="94">
        <f>SUM(J10:J13)</f>
        <v>7225923526</v>
      </c>
      <c r="K15" s="95"/>
      <c r="L15" s="96"/>
    </row>
    <row r="16" spans="2:28" ht="81.75" customHeight="1" thickTop="1" x14ac:dyDescent="0.55000000000000004"/>
    <row r="17" spans="6:6" ht="30" x14ac:dyDescent="0.75">
      <c r="F17" s="56">
        <v>15</v>
      </c>
    </row>
  </sheetData>
  <sortState xmlns:xlrd2="http://schemas.microsoft.com/office/spreadsheetml/2017/richdata2" ref="B10:J13">
    <sortCondition descending="1" ref="J10:J13"/>
  </sortState>
  <mergeCells count="14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</row>
    <row r="3" spans="2:28" ht="30" x14ac:dyDescent="0.55000000000000004">
      <c r="B3" s="150" t="s">
        <v>43</v>
      </c>
      <c r="C3" s="150"/>
      <c r="D3" s="150"/>
      <c r="E3" s="150"/>
      <c r="F3" s="150"/>
    </row>
    <row r="4" spans="2:28" ht="30" x14ac:dyDescent="0.55000000000000004">
      <c r="B4" s="150" t="s">
        <v>133</v>
      </c>
      <c r="C4" s="150"/>
      <c r="D4" s="150"/>
      <c r="E4" s="150"/>
      <c r="F4" s="150"/>
    </row>
    <row r="5" spans="2:28" ht="125.25" customHeight="1" x14ac:dyDescent="0.55000000000000004"/>
    <row r="6" spans="2:28" s="25" customFormat="1" ht="33" x14ac:dyDescent="0.6">
      <c r="B6" s="170" t="s">
        <v>100</v>
      </c>
      <c r="C6" s="170"/>
      <c r="D6" s="170"/>
      <c r="E6" s="170"/>
      <c r="F6" s="170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73</v>
      </c>
      <c r="D8" s="150" t="s">
        <v>45</v>
      </c>
      <c r="F8" s="150" t="s">
        <v>134</v>
      </c>
    </row>
    <row r="9" spans="2:28" ht="30" x14ac:dyDescent="0.55000000000000004">
      <c r="B9" s="191" t="s">
        <v>73</v>
      </c>
      <c r="D9" s="192" t="s">
        <v>39</v>
      </c>
      <c r="F9" s="192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109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Q18" sqref="Q18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0" t="s">
        <v>104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3:17" ht="30" x14ac:dyDescent="0.55000000000000004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3:17" ht="30" x14ac:dyDescent="0.55000000000000004">
      <c r="C4" s="150" t="s">
        <v>133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4" t="s">
        <v>78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9" spans="3:17" s="6" customFormat="1" ht="34.5" customHeight="1" x14ac:dyDescent="0.25">
      <c r="C9" s="151" t="s">
        <v>84</v>
      </c>
      <c r="D9" s="151" t="s">
        <v>131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134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42" customFormat="1" ht="24" x14ac:dyDescent="0.25">
      <c r="C10" s="151"/>
      <c r="D10" s="134"/>
      <c r="E10" s="152" t="s">
        <v>6</v>
      </c>
      <c r="F10" s="134"/>
      <c r="G10" s="152" t="s">
        <v>7</v>
      </c>
      <c r="I10" s="152" t="s">
        <v>85</v>
      </c>
      <c r="J10" s="134"/>
      <c r="K10" s="152" t="s">
        <v>86</v>
      </c>
      <c r="M10" s="152" t="s">
        <v>6</v>
      </c>
      <c r="N10" s="134"/>
      <c r="O10" s="152" t="s">
        <v>7</v>
      </c>
      <c r="Q10" s="152" t="s">
        <v>11</v>
      </c>
    </row>
    <row r="11" spans="3:17" s="42" customFormat="1" ht="24" x14ac:dyDescent="0.25">
      <c r="C11" s="151"/>
      <c r="D11" s="135"/>
      <c r="E11" s="153" t="s">
        <v>6</v>
      </c>
      <c r="F11" s="135"/>
      <c r="G11" s="153" t="s">
        <v>7</v>
      </c>
      <c r="I11" s="153"/>
      <c r="J11" s="135"/>
      <c r="K11" s="153"/>
      <c r="M11" s="153" t="s">
        <v>6</v>
      </c>
      <c r="N11" s="135"/>
      <c r="O11" s="153" t="s">
        <v>7</v>
      </c>
      <c r="Q11" s="153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114</v>
      </c>
      <c r="E13" s="3">
        <f>'سهام پروژه'!G15</f>
        <v>80000000000</v>
      </c>
      <c r="G13" s="3">
        <f>'سهام پروژه'!I15</f>
        <v>80000000000</v>
      </c>
      <c r="I13" s="3">
        <f>'سهام پروژه'!M15</f>
        <v>30000000000</v>
      </c>
      <c r="K13" s="3">
        <f>'سهام پروژه'!Q15</f>
        <v>0</v>
      </c>
      <c r="M13" s="3">
        <f>'سهام پروژه'!W15</f>
        <v>110000000000</v>
      </c>
      <c r="O13" s="3">
        <f>'سهام پروژه'!Y15</f>
        <v>110000000000</v>
      </c>
      <c r="Q13" s="8">
        <f t="shared" ref="Q13:Q17" si="0">O13/$O$18</f>
        <v>0.49220912823684815</v>
      </c>
    </row>
    <row r="14" spans="3:17" x14ac:dyDescent="0.55000000000000004">
      <c r="C14" s="2" t="s">
        <v>101</v>
      </c>
      <c r="E14" s="3">
        <f>سپرده!L17</f>
        <v>10974668159</v>
      </c>
      <c r="G14" s="3">
        <f>E14</f>
        <v>10974668159</v>
      </c>
      <c r="I14" s="3">
        <f>سپرده!N17</f>
        <v>52508771398</v>
      </c>
      <c r="K14" s="3">
        <f>سپرده!P17</f>
        <v>60001196564</v>
      </c>
      <c r="M14" s="3">
        <f>سپرده!R17</f>
        <v>3482242993</v>
      </c>
      <c r="O14" s="3">
        <f>سپرده!R17</f>
        <v>3482242993</v>
      </c>
      <c r="Q14" s="8">
        <f t="shared" si="0"/>
        <v>1.5581743526303664E-2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130000000000</v>
      </c>
      <c r="G16" s="3">
        <f>'گواهی سپرده'!P15</f>
        <v>130000000000</v>
      </c>
      <c r="I16" s="3">
        <f>'گواهی سپرده'!T15</f>
        <v>0</v>
      </c>
      <c r="K16" s="3">
        <f>'گواهی سپرده'!X15</f>
        <v>20000000000</v>
      </c>
      <c r="M16" s="3">
        <f>'گواهی سپرده'!AB15</f>
        <v>110000000000</v>
      </c>
      <c r="O16" s="3">
        <f>'گواهی سپرده'!AD15</f>
        <v>110000000000</v>
      </c>
      <c r="Q16" s="8">
        <f t="shared" si="0"/>
        <v>0.49220912823684815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/>
      <c r="E18" s="10">
        <f t="shared" ref="E18:M18" si="1">SUM(E12:E17)</f>
        <v>220974668159</v>
      </c>
      <c r="F18" s="3"/>
      <c r="G18" s="10">
        <f>SUM(G12:G17)</f>
        <v>220974668159</v>
      </c>
      <c r="H18" s="3"/>
      <c r="I18" s="10">
        <f t="shared" si="1"/>
        <v>82508771398</v>
      </c>
      <c r="J18" s="3"/>
      <c r="K18" s="10">
        <f t="shared" si="1"/>
        <v>80001196564</v>
      </c>
      <c r="L18" s="3"/>
      <c r="M18" s="10">
        <f t="shared" si="1"/>
        <v>223482242993</v>
      </c>
      <c r="N18" s="3"/>
      <c r="O18" s="10">
        <f>SUM(O12:O17)</f>
        <v>223482242993</v>
      </c>
      <c r="P18" s="3"/>
      <c r="Q18" s="32">
        <f t="shared" ref="Q18" si="2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zoomScale="50" zoomScaleNormal="50" zoomScaleSheetLayoutView="50" workbookViewId="0">
      <selection activeCell="Q20" sqref="Q20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6" t="s">
        <v>104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3:27" ht="46.5" x14ac:dyDescent="0.8">
      <c r="C3" s="156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3:27" ht="46.5" x14ac:dyDescent="0.8">
      <c r="C4" s="156" t="s">
        <v>133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5" t="s">
        <v>113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8" spans="3:27" s="74" customFormat="1" ht="34.5" customHeight="1" x14ac:dyDescent="0.25">
      <c r="C8" s="163" t="s">
        <v>1</v>
      </c>
      <c r="E8" s="162" t="s">
        <v>131</v>
      </c>
      <c r="F8" s="162" t="s">
        <v>2</v>
      </c>
      <c r="G8" s="162" t="s">
        <v>2</v>
      </c>
      <c r="H8" s="162" t="s">
        <v>2</v>
      </c>
      <c r="I8" s="162" t="s">
        <v>2</v>
      </c>
      <c r="J8" s="157"/>
      <c r="K8" s="162" t="s">
        <v>3</v>
      </c>
      <c r="L8" s="162" t="s">
        <v>3</v>
      </c>
      <c r="M8" s="162" t="s">
        <v>3</v>
      </c>
      <c r="N8" s="162" t="s">
        <v>3</v>
      </c>
      <c r="O8" s="162" t="s">
        <v>3</v>
      </c>
      <c r="P8" s="162" t="s">
        <v>3</v>
      </c>
      <c r="Q8" s="162" t="s">
        <v>3</v>
      </c>
      <c r="R8" s="157"/>
      <c r="S8" s="162" t="s">
        <v>134</v>
      </c>
      <c r="T8" s="162" t="s">
        <v>4</v>
      </c>
      <c r="U8" s="162" t="s">
        <v>4</v>
      </c>
      <c r="V8" s="162" t="s">
        <v>4</v>
      </c>
      <c r="W8" s="162" t="s">
        <v>4</v>
      </c>
      <c r="X8" s="162" t="s">
        <v>4</v>
      </c>
      <c r="Y8" s="162" t="s">
        <v>4</v>
      </c>
      <c r="Z8" s="162" t="s">
        <v>4</v>
      </c>
      <c r="AA8" s="162" t="s">
        <v>4</v>
      </c>
    </row>
    <row r="9" spans="3:27" s="74" customFormat="1" ht="44.25" customHeight="1" x14ac:dyDescent="0.25">
      <c r="C9" s="163" t="s">
        <v>1</v>
      </c>
      <c r="D9" s="157"/>
      <c r="E9" s="160" t="s">
        <v>5</v>
      </c>
      <c r="F9" s="158"/>
      <c r="G9" s="160" t="s">
        <v>6</v>
      </c>
      <c r="H9" s="75"/>
      <c r="I9" s="160" t="s">
        <v>7</v>
      </c>
      <c r="J9" s="157"/>
      <c r="K9" s="160" t="s">
        <v>8</v>
      </c>
      <c r="L9" s="160" t="s">
        <v>8</v>
      </c>
      <c r="M9" s="160" t="s">
        <v>8</v>
      </c>
      <c r="N9" s="75"/>
      <c r="O9" s="160" t="s">
        <v>9</v>
      </c>
      <c r="P9" s="160" t="s">
        <v>9</v>
      </c>
      <c r="Q9" s="160" t="s">
        <v>9</v>
      </c>
      <c r="R9" s="157"/>
      <c r="S9" s="160" t="s">
        <v>5</v>
      </c>
      <c r="T9" s="158"/>
      <c r="U9" s="160" t="s">
        <v>10</v>
      </c>
      <c r="V9" s="158"/>
      <c r="W9" s="160" t="s">
        <v>6</v>
      </c>
      <c r="X9" s="158"/>
      <c r="Y9" s="160" t="s">
        <v>7</v>
      </c>
      <c r="Z9" s="157"/>
      <c r="AA9" s="160" t="s">
        <v>11</v>
      </c>
    </row>
    <row r="10" spans="3:27" s="74" customFormat="1" ht="54" customHeight="1" x14ac:dyDescent="0.25">
      <c r="C10" s="163" t="s">
        <v>1</v>
      </c>
      <c r="D10" s="157"/>
      <c r="E10" s="161" t="s">
        <v>5</v>
      </c>
      <c r="F10" s="159"/>
      <c r="G10" s="161" t="s">
        <v>6</v>
      </c>
      <c r="H10" s="76"/>
      <c r="I10" s="161" t="s">
        <v>7</v>
      </c>
      <c r="J10" s="157"/>
      <c r="K10" s="161" t="s">
        <v>5</v>
      </c>
      <c r="L10" s="76"/>
      <c r="M10" s="161" t="s">
        <v>6</v>
      </c>
      <c r="N10" s="76"/>
      <c r="O10" s="161" t="s">
        <v>5</v>
      </c>
      <c r="P10" s="76"/>
      <c r="Q10" s="161" t="s">
        <v>12</v>
      </c>
      <c r="R10" s="157"/>
      <c r="S10" s="161" t="s">
        <v>5</v>
      </c>
      <c r="T10" s="159"/>
      <c r="U10" s="161" t="s">
        <v>10</v>
      </c>
      <c r="V10" s="159"/>
      <c r="W10" s="161" t="s">
        <v>6</v>
      </c>
      <c r="X10" s="159"/>
      <c r="Y10" s="161" t="s">
        <v>7</v>
      </c>
      <c r="Z10" s="157"/>
      <c r="AA10" s="161" t="s">
        <v>11</v>
      </c>
    </row>
    <row r="11" spans="3:27" x14ac:dyDescent="0.8">
      <c r="C11" s="77" t="s">
        <v>112</v>
      </c>
      <c r="E11" s="78"/>
      <c r="G11" s="78">
        <v>50000000000</v>
      </c>
      <c r="I11" s="78">
        <v>50000000000</v>
      </c>
      <c r="K11" s="78"/>
      <c r="M11" s="78">
        <v>30000000000</v>
      </c>
      <c r="O11" s="78"/>
      <c r="Q11" s="78"/>
      <c r="S11" s="78"/>
      <c r="U11" s="78"/>
      <c r="W11" s="78">
        <f>M11+G11</f>
        <v>80000000000</v>
      </c>
      <c r="Y11" s="78">
        <f>W11</f>
        <v>80000000000</v>
      </c>
      <c r="AA11" s="79">
        <f>Y11/'سرمایه گذاری ها'!$O$18</f>
        <v>0.3579702750813441</v>
      </c>
    </row>
    <row r="12" spans="3:27" x14ac:dyDescent="0.8">
      <c r="C12" s="55" t="s">
        <v>126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0.13423885315550405</v>
      </c>
    </row>
    <row r="13" spans="3:27" ht="18" customHeight="1" x14ac:dyDescent="0.8">
      <c r="E13" s="78"/>
      <c r="G13" s="78"/>
      <c r="I13" s="78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K14" s="78"/>
      <c r="M14" s="78"/>
      <c r="O14" s="78"/>
      <c r="Q14" s="78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80000000000</v>
      </c>
      <c r="H15" s="80"/>
      <c r="I15" s="80">
        <f>SUM(I11:I13)</f>
        <v>80000000000</v>
      </c>
      <c r="J15" s="80"/>
      <c r="K15" s="80">
        <f>SUM(K11:K13)</f>
        <v>0</v>
      </c>
      <c r="L15" s="80"/>
      <c r="M15" s="80">
        <f>SUM(M11:M13)</f>
        <v>30000000000</v>
      </c>
      <c r="N15" s="80"/>
      <c r="O15" s="80">
        <f>SUM(O11:O13)</f>
        <v>0</v>
      </c>
      <c r="P15" s="80"/>
      <c r="Q15" s="80">
        <f>SUM(Q11:Q13)</f>
        <v>0</v>
      </c>
      <c r="R15" s="80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110000000000</v>
      </c>
      <c r="X15" s="80"/>
      <c r="Y15" s="80">
        <f>SUM(Y11:Y13)</f>
        <v>110000000000</v>
      </c>
      <c r="Z15" s="78"/>
      <c r="AA15" s="83">
        <f>SUM(AA11:AA13)</f>
        <v>0.49220912823684815</v>
      </c>
    </row>
    <row r="16" spans="3:27" ht="63.75" customHeight="1" thickTop="1" x14ac:dyDescent="0.8"/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8" ht="30" x14ac:dyDescent="0.6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131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134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</row>
    <row r="3" spans="2:38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4" t="s">
        <v>90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50" t="s">
        <v>17</v>
      </c>
      <c r="K10" s="150" t="s">
        <v>17</v>
      </c>
      <c r="L10" s="150" t="s">
        <v>17</v>
      </c>
      <c r="M10" s="150" t="s">
        <v>17</v>
      </c>
      <c r="N10" s="150" t="s">
        <v>17</v>
      </c>
      <c r="P10" s="150" t="s">
        <v>131</v>
      </c>
      <c r="Q10" s="150" t="s">
        <v>2</v>
      </c>
      <c r="R10" s="150" t="s">
        <v>2</v>
      </c>
      <c r="S10" s="150" t="s">
        <v>2</v>
      </c>
      <c r="T10" s="150" t="s">
        <v>2</v>
      </c>
      <c r="V10" s="150" t="s">
        <v>3</v>
      </c>
      <c r="W10" s="150" t="s">
        <v>3</v>
      </c>
      <c r="X10" s="150" t="s">
        <v>3</v>
      </c>
      <c r="Y10" s="150" t="s">
        <v>3</v>
      </c>
      <c r="Z10" s="150" t="s">
        <v>3</v>
      </c>
      <c r="AA10" s="150" t="s">
        <v>3</v>
      </c>
      <c r="AB10" s="150" t="s">
        <v>3</v>
      </c>
      <c r="AD10" s="150" t="s">
        <v>134</v>
      </c>
      <c r="AE10" s="150" t="s">
        <v>4</v>
      </c>
      <c r="AF10" s="150" t="s">
        <v>4</v>
      </c>
      <c r="AG10" s="150" t="s">
        <v>4</v>
      </c>
      <c r="AH10" s="150" t="s">
        <v>4</v>
      </c>
      <c r="AI10" s="150" t="s">
        <v>4</v>
      </c>
      <c r="AJ10" s="150" t="s">
        <v>4</v>
      </c>
      <c r="AK10" s="150" t="s">
        <v>4</v>
      </c>
      <c r="AL10" s="150" t="s">
        <v>4</v>
      </c>
    </row>
    <row r="11" spans="2:38" s="15" customFormat="1" ht="45.75" customHeight="1" x14ac:dyDescent="0.6">
      <c r="B11" s="167" t="s">
        <v>18</v>
      </c>
      <c r="C11" s="22"/>
      <c r="D11" s="167" t="s">
        <v>19</v>
      </c>
      <c r="E11" s="22"/>
      <c r="F11" s="167" t="s">
        <v>20</v>
      </c>
      <c r="G11" s="22"/>
      <c r="H11" s="167" t="s">
        <v>21</v>
      </c>
      <c r="I11" s="22"/>
      <c r="J11" s="167" t="s">
        <v>82</v>
      </c>
      <c r="K11" s="22"/>
      <c r="L11" s="167" t="s">
        <v>23</v>
      </c>
      <c r="M11" s="22"/>
      <c r="N11" s="167" t="s">
        <v>16</v>
      </c>
      <c r="P11" s="167" t="s">
        <v>5</v>
      </c>
      <c r="Q11" s="22"/>
      <c r="R11" s="167" t="s">
        <v>6</v>
      </c>
      <c r="S11" s="22"/>
      <c r="T11" s="167" t="s">
        <v>7</v>
      </c>
      <c r="V11" s="167" t="s">
        <v>8</v>
      </c>
      <c r="W11" s="167" t="s">
        <v>8</v>
      </c>
      <c r="X11" s="167" t="s">
        <v>8</v>
      </c>
      <c r="Z11" s="167" t="s">
        <v>9</v>
      </c>
      <c r="AA11" s="167" t="s">
        <v>9</v>
      </c>
      <c r="AB11" s="167" t="s">
        <v>9</v>
      </c>
      <c r="AD11" s="167" t="s">
        <v>5</v>
      </c>
      <c r="AE11" s="22"/>
      <c r="AF11" s="167" t="s">
        <v>24</v>
      </c>
      <c r="AG11" s="22"/>
      <c r="AH11" s="167" t="s">
        <v>6</v>
      </c>
      <c r="AI11" s="22"/>
      <c r="AJ11" s="167" t="s">
        <v>7</v>
      </c>
      <c r="AK11" s="22"/>
      <c r="AL11" s="167" t="s">
        <v>11</v>
      </c>
    </row>
    <row r="12" spans="2:38" s="15" customFormat="1" ht="45.75" customHeight="1" x14ac:dyDescent="0.6">
      <c r="B12" s="168" t="s">
        <v>18</v>
      </c>
      <c r="C12" s="23"/>
      <c r="D12" s="168" t="s">
        <v>19</v>
      </c>
      <c r="E12" s="23"/>
      <c r="F12" s="168" t="s">
        <v>20</v>
      </c>
      <c r="G12" s="23"/>
      <c r="H12" s="168" t="s">
        <v>21</v>
      </c>
      <c r="I12" s="23"/>
      <c r="J12" s="168" t="s">
        <v>22</v>
      </c>
      <c r="K12" s="23"/>
      <c r="L12" s="168" t="s">
        <v>23</v>
      </c>
      <c r="M12" s="23"/>
      <c r="N12" s="168" t="s">
        <v>16</v>
      </c>
      <c r="P12" s="168" t="s">
        <v>5</v>
      </c>
      <c r="Q12" s="23"/>
      <c r="R12" s="168" t="s">
        <v>6</v>
      </c>
      <c r="S12" s="23"/>
      <c r="T12" s="168" t="s">
        <v>7</v>
      </c>
      <c r="V12" s="168" t="s">
        <v>5</v>
      </c>
      <c r="W12" s="23"/>
      <c r="X12" s="168" t="s">
        <v>6</v>
      </c>
      <c r="Z12" s="168" t="s">
        <v>5</v>
      </c>
      <c r="AA12" s="23"/>
      <c r="AB12" s="168" t="s">
        <v>12</v>
      </c>
      <c r="AD12" s="168" t="s">
        <v>5</v>
      </c>
      <c r="AE12" s="23"/>
      <c r="AF12" s="168" t="s">
        <v>24</v>
      </c>
      <c r="AG12" s="23"/>
      <c r="AH12" s="168" t="s">
        <v>6</v>
      </c>
      <c r="AI12" s="23"/>
      <c r="AJ12" s="168" t="s">
        <v>7</v>
      </c>
      <c r="AK12" s="23"/>
      <c r="AL12" s="168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5" t="s">
        <v>77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topLeftCell="A3" zoomScale="70" zoomScaleNormal="70" zoomScaleSheetLayoutView="70" workbookViewId="0">
      <selection activeCell="AD18" sqref="AD18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3.85546875" style="1" bestFit="1" customWidth="1"/>
    <col min="23" max="23" width="1" style="1" customWidth="1"/>
    <col min="24" max="24" width="23.710937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4.5703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</row>
    <row r="3" spans="2:32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2:32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70" t="s">
        <v>91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10" spans="2:32" s="15" customFormat="1" ht="33" customHeight="1" x14ac:dyDescent="0.95">
      <c r="B10" s="162" t="s">
        <v>30</v>
      </c>
      <c r="C10" s="162" t="s">
        <v>30</v>
      </c>
      <c r="D10" s="162" t="s">
        <v>30</v>
      </c>
      <c r="E10" s="162" t="s">
        <v>30</v>
      </c>
      <c r="F10" s="162" t="s">
        <v>30</v>
      </c>
      <c r="G10" s="162" t="s">
        <v>30</v>
      </c>
      <c r="H10" s="162" t="s">
        <v>30</v>
      </c>
      <c r="I10" s="162" t="s">
        <v>30</v>
      </c>
      <c r="J10" s="162" t="s">
        <v>30</v>
      </c>
      <c r="K10" s="139"/>
      <c r="L10" s="162" t="s">
        <v>131</v>
      </c>
      <c r="M10" s="162" t="s">
        <v>2</v>
      </c>
      <c r="N10" s="162" t="s">
        <v>2</v>
      </c>
      <c r="O10" s="162" t="s">
        <v>2</v>
      </c>
      <c r="P10" s="162" t="s">
        <v>2</v>
      </c>
      <c r="Q10" s="139"/>
      <c r="R10" s="162" t="s">
        <v>3</v>
      </c>
      <c r="S10" s="162" t="s">
        <v>3</v>
      </c>
      <c r="T10" s="162" t="s">
        <v>3</v>
      </c>
      <c r="U10" s="162" t="s">
        <v>3</v>
      </c>
      <c r="V10" s="162" t="s">
        <v>3</v>
      </c>
      <c r="W10" s="162" t="s">
        <v>3</v>
      </c>
      <c r="X10" s="162" t="s">
        <v>3</v>
      </c>
      <c r="Y10" s="139"/>
      <c r="Z10" s="162" t="s">
        <v>134</v>
      </c>
      <c r="AA10" s="162" t="s">
        <v>4</v>
      </c>
      <c r="AB10" s="162" t="s">
        <v>4</v>
      </c>
      <c r="AC10" s="162" t="s">
        <v>4</v>
      </c>
      <c r="AD10" s="162" t="s">
        <v>4</v>
      </c>
      <c r="AE10" s="162" t="s">
        <v>4</v>
      </c>
      <c r="AF10" s="162" t="s">
        <v>4</v>
      </c>
    </row>
    <row r="11" spans="2:32" s="15" customFormat="1" ht="29.25" customHeight="1" x14ac:dyDescent="0.95">
      <c r="B11" s="160" t="s">
        <v>31</v>
      </c>
      <c r="C11" s="140"/>
      <c r="D11" s="160" t="s">
        <v>82</v>
      </c>
      <c r="E11" s="140"/>
      <c r="F11" s="160" t="s">
        <v>23</v>
      </c>
      <c r="G11" s="140"/>
      <c r="H11" s="160" t="s">
        <v>32</v>
      </c>
      <c r="I11" s="140"/>
      <c r="J11" s="160" t="s">
        <v>20</v>
      </c>
      <c r="K11" s="139"/>
      <c r="L11" s="160" t="s">
        <v>5</v>
      </c>
      <c r="M11" s="140"/>
      <c r="N11" s="160" t="s">
        <v>6</v>
      </c>
      <c r="O11" s="140"/>
      <c r="P11" s="160" t="s">
        <v>7</v>
      </c>
      <c r="Q11" s="139"/>
      <c r="R11" s="160" t="s">
        <v>8</v>
      </c>
      <c r="S11" s="160" t="s">
        <v>8</v>
      </c>
      <c r="T11" s="160" t="s">
        <v>8</v>
      </c>
      <c r="U11" s="140"/>
      <c r="V11" s="160" t="s">
        <v>9</v>
      </c>
      <c r="W11" s="160" t="s">
        <v>9</v>
      </c>
      <c r="X11" s="160" t="s">
        <v>9</v>
      </c>
      <c r="Y11" s="139"/>
      <c r="Z11" s="160" t="s">
        <v>5</v>
      </c>
      <c r="AA11" s="140"/>
      <c r="AB11" s="160" t="s">
        <v>6</v>
      </c>
      <c r="AC11" s="140"/>
      <c r="AD11" s="160" t="s">
        <v>7</v>
      </c>
      <c r="AE11" s="140"/>
      <c r="AF11" s="160" t="s">
        <v>33</v>
      </c>
    </row>
    <row r="12" spans="2:32" s="15" customFormat="1" ht="49.5" customHeight="1" x14ac:dyDescent="0.95">
      <c r="B12" s="161" t="s">
        <v>31</v>
      </c>
      <c r="C12" s="141"/>
      <c r="D12" s="161" t="s">
        <v>22</v>
      </c>
      <c r="E12" s="141"/>
      <c r="F12" s="161" t="s">
        <v>23</v>
      </c>
      <c r="G12" s="141"/>
      <c r="H12" s="161" t="s">
        <v>32</v>
      </c>
      <c r="I12" s="141"/>
      <c r="J12" s="161" t="s">
        <v>20</v>
      </c>
      <c r="K12" s="139"/>
      <c r="L12" s="161" t="s">
        <v>5</v>
      </c>
      <c r="M12" s="141"/>
      <c r="N12" s="161" t="s">
        <v>6</v>
      </c>
      <c r="O12" s="141"/>
      <c r="P12" s="161" t="s">
        <v>7</v>
      </c>
      <c r="Q12" s="139"/>
      <c r="R12" s="161" t="s">
        <v>5</v>
      </c>
      <c r="S12" s="141"/>
      <c r="T12" s="161" t="s">
        <v>6</v>
      </c>
      <c r="U12" s="141"/>
      <c r="V12" s="161" t="s">
        <v>5</v>
      </c>
      <c r="W12" s="141"/>
      <c r="X12" s="161" t="s">
        <v>12</v>
      </c>
      <c r="Y12" s="139"/>
      <c r="Z12" s="161" t="s">
        <v>5</v>
      </c>
      <c r="AA12" s="141"/>
      <c r="AB12" s="161" t="s">
        <v>6</v>
      </c>
      <c r="AC12" s="141"/>
      <c r="AD12" s="161" t="s">
        <v>7</v>
      </c>
      <c r="AE12" s="141"/>
      <c r="AF12" s="161" t="s">
        <v>33</v>
      </c>
    </row>
    <row r="13" spans="2:32" s="133" customFormat="1" ht="64.5" customHeight="1" x14ac:dyDescent="0.25">
      <c r="B13" s="131" t="s">
        <v>121</v>
      </c>
      <c r="C13" s="136"/>
      <c r="D13" s="129" t="s">
        <v>122</v>
      </c>
      <c r="E13" s="129"/>
      <c r="F13" s="129">
        <v>18</v>
      </c>
      <c r="G13" s="129"/>
      <c r="H13" s="129">
        <v>8</v>
      </c>
      <c r="I13" s="129"/>
      <c r="J13" s="129" t="s">
        <v>105</v>
      </c>
      <c r="K13" s="129"/>
      <c r="L13" s="129">
        <v>1300000</v>
      </c>
      <c r="M13" s="129"/>
      <c r="N13" s="132">
        <v>130000000000</v>
      </c>
      <c r="O13" s="132"/>
      <c r="P13" s="132">
        <v>130000000000</v>
      </c>
      <c r="Q13" s="129"/>
      <c r="R13" s="132">
        <v>0</v>
      </c>
      <c r="S13" s="129"/>
      <c r="T13" s="132">
        <v>0</v>
      </c>
      <c r="U13" s="129"/>
      <c r="V13" s="129">
        <v>200000</v>
      </c>
      <c r="W13" s="129"/>
      <c r="X13" s="132">
        <v>20000000000</v>
      </c>
      <c r="Y13" s="129"/>
      <c r="Z13" s="132">
        <v>1100000</v>
      </c>
      <c r="AA13" s="132"/>
      <c r="AB13" s="132">
        <v>110000000000</v>
      </c>
      <c r="AC13" s="132"/>
      <c r="AD13" s="132">
        <v>110000000000</v>
      </c>
      <c r="AE13" s="142"/>
      <c r="AF13" s="143">
        <f>AD13/'سرمایه گذاری ها'!$O$18</f>
        <v>0.49220912823684815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69" t="s">
        <v>77</v>
      </c>
      <c r="C15" s="169"/>
      <c r="D15" s="169"/>
      <c r="E15" s="169"/>
      <c r="F15" s="169"/>
      <c r="G15" s="169"/>
      <c r="H15" s="169"/>
      <c r="I15" s="169"/>
      <c r="J15" s="169"/>
      <c r="K15" s="53"/>
      <c r="L15" s="138">
        <f>SUM(L13:L13)</f>
        <v>1300000</v>
      </c>
      <c r="M15" s="53"/>
      <c r="N15" s="138">
        <f>SUM(N13:N13)</f>
        <v>130000000000</v>
      </c>
      <c r="O15" s="53"/>
      <c r="P15" s="138">
        <f>SUM(P13:P13)</f>
        <v>130000000000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200000</v>
      </c>
      <c r="W15" s="53"/>
      <c r="X15" s="138">
        <f>SUM(X13:X13)</f>
        <v>20000000000</v>
      </c>
      <c r="Y15" s="53"/>
      <c r="Z15" s="138">
        <f>SUM(Z13:Z13)</f>
        <v>1100000</v>
      </c>
      <c r="AA15" s="53"/>
      <c r="AB15" s="138">
        <f>SUM(AB13:AB13)</f>
        <v>110000000000</v>
      </c>
      <c r="AC15" s="53"/>
      <c r="AD15" s="138">
        <f>SUM(AD13:AD13)</f>
        <v>110000000000</v>
      </c>
      <c r="AE15" s="55"/>
      <c r="AF15" s="145">
        <f>SUM(AF13:AF13)</f>
        <v>0.49220912823684815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B11" sqref="B11:R15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5.42578125" style="2" bestFit="1" customWidth="1"/>
    <col min="15" max="15" width="1.140625" style="2" customWidth="1"/>
    <col min="16" max="16" width="15.42578125" style="2" bestFit="1" customWidth="1"/>
    <col min="17" max="17" width="1.140625" style="2" customWidth="1"/>
    <col min="18" max="18" width="16.42578125" style="2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4" t="s">
        <v>88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71" t="s">
        <v>34</v>
      </c>
      <c r="D8" s="151" t="s">
        <v>35</v>
      </c>
      <c r="E8" s="151" t="s">
        <v>35</v>
      </c>
      <c r="F8" s="151" t="s">
        <v>35</v>
      </c>
      <c r="G8" s="151" t="s">
        <v>35</v>
      </c>
      <c r="H8" s="151" t="s">
        <v>35</v>
      </c>
      <c r="I8" s="151" t="s">
        <v>35</v>
      </c>
      <c r="J8" s="151" t="s">
        <v>35</v>
      </c>
      <c r="L8" s="151" t="s">
        <v>131</v>
      </c>
      <c r="N8" s="151" t="s">
        <v>3</v>
      </c>
      <c r="O8" s="151" t="s">
        <v>3</v>
      </c>
      <c r="P8" s="151" t="s">
        <v>3</v>
      </c>
      <c r="R8" s="151" t="s">
        <v>134</v>
      </c>
      <c r="S8" s="151" t="s">
        <v>4</v>
      </c>
      <c r="T8" s="151" t="s">
        <v>4</v>
      </c>
    </row>
    <row r="9" spans="2:28" s="4" customFormat="1" x14ac:dyDescent="0.55000000000000004">
      <c r="B9" s="172" t="s">
        <v>34</v>
      </c>
      <c r="D9" s="173" t="s">
        <v>36</v>
      </c>
      <c r="E9" s="37"/>
      <c r="F9" s="173" t="s">
        <v>37</v>
      </c>
      <c r="G9" s="37"/>
      <c r="H9" s="173" t="s">
        <v>38</v>
      </c>
      <c r="I9" s="37"/>
      <c r="J9" s="173" t="s">
        <v>23</v>
      </c>
      <c r="L9" s="173" t="s">
        <v>39</v>
      </c>
      <c r="N9" s="173" t="s">
        <v>40</v>
      </c>
      <c r="O9" s="37"/>
      <c r="P9" s="173" t="s">
        <v>41</v>
      </c>
      <c r="R9" s="173" t="s">
        <v>39</v>
      </c>
      <c r="S9" s="37"/>
      <c r="T9" s="174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x14ac:dyDescent="0.55000000000000004">
      <c r="B11" s="5" t="s">
        <v>123</v>
      </c>
      <c r="C11" s="5"/>
      <c r="D11" s="29" t="s">
        <v>124</v>
      </c>
      <c r="E11" s="5"/>
      <c r="F11" s="5" t="s">
        <v>117</v>
      </c>
      <c r="G11" s="5"/>
      <c r="H11" s="5" t="s">
        <v>125</v>
      </c>
      <c r="I11" s="5"/>
      <c r="J11" s="30">
        <v>0</v>
      </c>
      <c r="K11" s="5"/>
      <c r="L11" s="30">
        <v>10345464526</v>
      </c>
      <c r="M11" s="5"/>
      <c r="N11" s="30">
        <v>22505822250</v>
      </c>
      <c r="O11" s="5"/>
      <c r="P11" s="30">
        <v>30000446564</v>
      </c>
      <c r="Q11" s="5"/>
      <c r="R11" s="30">
        <v>2850840212</v>
      </c>
      <c r="S11" s="5"/>
      <c r="T11" s="33">
        <f>R11/'سرمایه گذاری ها'!$O$18</f>
        <v>1.2756450686282467E-2</v>
      </c>
    </row>
    <row r="12" spans="2:28" s="4" customFormat="1" x14ac:dyDescent="0.55000000000000004">
      <c r="B12" s="5" t="s">
        <v>127</v>
      </c>
      <c r="C12" s="5"/>
      <c r="D12" s="29" t="s">
        <v>128</v>
      </c>
      <c r="E12" s="5"/>
      <c r="F12" s="5" t="s">
        <v>117</v>
      </c>
      <c r="G12" s="5"/>
      <c r="H12" s="5" t="s">
        <v>129</v>
      </c>
      <c r="I12" s="5"/>
      <c r="J12" s="30">
        <v>0</v>
      </c>
      <c r="K12" s="5"/>
      <c r="L12" s="30">
        <v>612450006</v>
      </c>
      <c r="M12" s="5"/>
      <c r="N12" s="30">
        <v>30002893999</v>
      </c>
      <c r="O12" s="5"/>
      <c r="P12" s="30">
        <v>30000750000</v>
      </c>
      <c r="Q12" s="5"/>
      <c r="R12" s="30">
        <v>614594005</v>
      </c>
      <c r="S12" s="5"/>
      <c r="T12" s="33">
        <f>R12/'سرمایه گذاری ها'!$O$18</f>
        <v>2.7500798129149375E-3</v>
      </c>
    </row>
    <row r="13" spans="2:28" s="4" customFormat="1" x14ac:dyDescent="0.55000000000000004">
      <c r="B13" s="5" t="s">
        <v>115</v>
      </c>
      <c r="C13" s="5"/>
      <c r="D13" s="29" t="s">
        <v>116</v>
      </c>
      <c r="E13" s="5"/>
      <c r="F13" s="5" t="s">
        <v>117</v>
      </c>
      <c r="G13" s="5"/>
      <c r="H13" s="5" t="s">
        <v>118</v>
      </c>
      <c r="I13" s="5"/>
      <c r="J13" s="30">
        <v>0</v>
      </c>
      <c r="K13" s="5"/>
      <c r="L13" s="30">
        <v>9899841</v>
      </c>
      <c r="M13" s="5"/>
      <c r="N13" s="30">
        <v>55149</v>
      </c>
      <c r="O13" s="5"/>
      <c r="P13" s="30">
        <v>0</v>
      </c>
      <c r="Q13" s="5"/>
      <c r="R13" s="30">
        <v>9954990</v>
      </c>
      <c r="S13" s="5"/>
      <c r="T13" s="33">
        <f>R13/'سرمایه گذاری ها'!$O$18</f>
        <v>4.4544881359150375E-5</v>
      </c>
    </row>
    <row r="14" spans="2:28" s="4" customFormat="1" x14ac:dyDescent="0.55000000000000004">
      <c r="B14" s="5" t="s">
        <v>106</v>
      </c>
      <c r="C14" s="5"/>
      <c r="D14" s="29" t="s">
        <v>108</v>
      </c>
      <c r="E14" s="5"/>
      <c r="F14" s="5" t="s">
        <v>42</v>
      </c>
      <c r="G14" s="5"/>
      <c r="H14" s="5" t="s">
        <v>107</v>
      </c>
      <c r="I14" s="5"/>
      <c r="J14" s="30">
        <v>0</v>
      </c>
      <c r="K14" s="5"/>
      <c r="L14" s="30">
        <v>6834839</v>
      </c>
      <c r="M14" s="5"/>
      <c r="N14" s="30">
        <v>0</v>
      </c>
      <c r="O14" s="5"/>
      <c r="P14" s="30">
        <v>0</v>
      </c>
      <c r="Q14" s="5"/>
      <c r="R14" s="30">
        <v>6834839</v>
      </c>
      <c r="S14" s="5"/>
      <c r="T14" s="33">
        <f>R14/'سرمایه گذاری ها'!$O$18</f>
        <v>3.0583364962083736E-5</v>
      </c>
    </row>
    <row r="15" spans="2:28" s="4" customFormat="1" x14ac:dyDescent="0.55000000000000004">
      <c r="B15" s="5" t="s">
        <v>115</v>
      </c>
      <c r="C15" s="5"/>
      <c r="D15" s="29" t="s">
        <v>119</v>
      </c>
      <c r="E15" s="5"/>
      <c r="F15" s="5" t="s">
        <v>42</v>
      </c>
      <c r="G15" s="5"/>
      <c r="H15" s="5" t="s">
        <v>120</v>
      </c>
      <c r="I15" s="5"/>
      <c r="J15" s="30">
        <v>0</v>
      </c>
      <c r="K15" s="5"/>
      <c r="L15" s="30">
        <v>18947</v>
      </c>
      <c r="M15" s="5"/>
      <c r="N15" s="30">
        <v>0</v>
      </c>
      <c r="O15" s="5"/>
      <c r="P15" s="30">
        <v>0</v>
      </c>
      <c r="Q15" s="5"/>
      <c r="R15" s="30">
        <v>18947</v>
      </c>
      <c r="S15" s="5"/>
      <c r="T15" s="33">
        <f>R15/'سرمایه گذاری ها'!$O$18</f>
        <v>8.4780785024577836E-8</v>
      </c>
    </row>
    <row r="16" spans="2:28" s="4" customFormat="1" x14ac:dyDescent="0.55000000000000004">
      <c r="B16" s="5"/>
      <c r="C16" s="5"/>
      <c r="D16" s="29"/>
      <c r="E16" s="5"/>
      <c r="F16" s="5"/>
      <c r="G16" s="5"/>
      <c r="H16" s="5"/>
      <c r="I16" s="5"/>
      <c r="J16" s="30"/>
      <c r="K16" s="5"/>
      <c r="L16" s="30"/>
      <c r="M16" s="5"/>
      <c r="N16" s="30"/>
      <c r="O16" s="5"/>
      <c r="P16" s="30"/>
      <c r="Q16" s="5"/>
      <c r="R16" s="30"/>
      <c r="S16" s="5"/>
      <c r="T16" s="33"/>
    </row>
    <row r="17" spans="2:20" ht="27" thickBot="1" x14ac:dyDescent="0.6">
      <c r="B17" s="65" t="s">
        <v>77</v>
      </c>
      <c r="C17" s="65"/>
      <c r="D17" s="65"/>
      <c r="E17" s="65"/>
      <c r="F17" s="65"/>
      <c r="G17" s="65"/>
      <c r="H17" s="65"/>
      <c r="I17" s="65"/>
      <c r="J17" s="65"/>
      <c r="L17" s="10">
        <f>SUM(L11:L15)</f>
        <v>10974668159</v>
      </c>
      <c r="M17" s="3"/>
      <c r="N17" s="10">
        <f>SUM(N11:N15)</f>
        <v>52508771398</v>
      </c>
      <c r="O17" s="3"/>
      <c r="P17" s="10">
        <f>SUM(P11:P15)</f>
        <v>60001196564</v>
      </c>
      <c r="Q17" s="3"/>
      <c r="R17" s="10">
        <f>SUM(R11:R15)</f>
        <v>3482242993</v>
      </c>
      <c r="T17" s="32">
        <f>SUM(T11:T15)</f>
        <v>1.5581743526303664E-2</v>
      </c>
    </row>
    <row r="18" spans="2:20" ht="152.25" customHeight="1" thickTop="1" x14ac:dyDescent="0.55000000000000004"/>
    <row r="19" spans="2:20" ht="33" x14ac:dyDescent="0.8">
      <c r="J19" s="55">
        <v>6</v>
      </c>
    </row>
  </sheetData>
  <sortState xmlns:xlrd2="http://schemas.microsoft.com/office/spreadsheetml/2017/richdata2" ref="B14:T15">
    <sortCondition descending="1" ref="R14:R15"/>
  </sortState>
  <mergeCells count="18"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7" t="s">
        <v>81</v>
      </c>
      <c r="D8" s="150" t="s">
        <v>134</v>
      </c>
      <c r="E8" s="150" t="s">
        <v>4</v>
      </c>
      <c r="F8" s="150" t="s">
        <v>4</v>
      </c>
      <c r="G8" s="150" t="s">
        <v>4</v>
      </c>
      <c r="H8" s="150" t="s">
        <v>4</v>
      </c>
      <c r="I8" s="150" t="s">
        <v>4</v>
      </c>
      <c r="J8" s="150" t="s">
        <v>4</v>
      </c>
      <c r="K8" s="150" t="s">
        <v>4</v>
      </c>
      <c r="L8" s="150" t="s">
        <v>4</v>
      </c>
      <c r="M8" s="150" t="s">
        <v>4</v>
      </c>
      <c r="N8" s="150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25</v>
      </c>
      <c r="G9" s="24"/>
      <c r="H9" s="176" t="s">
        <v>26</v>
      </c>
      <c r="I9" s="24"/>
      <c r="J9" s="176" t="s">
        <v>27</v>
      </c>
      <c r="K9" s="24"/>
      <c r="L9" s="173" t="s">
        <v>28</v>
      </c>
      <c r="M9" s="24"/>
      <c r="N9" s="176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H10" sqref="H10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3" t="s">
        <v>47</v>
      </c>
      <c r="C8" s="39"/>
      <c r="D8" s="153" t="s">
        <v>39</v>
      </c>
      <c r="E8" s="39"/>
      <c r="F8" s="153" t="s">
        <v>66</v>
      </c>
      <c r="G8" s="39"/>
      <c r="H8" s="153" t="s">
        <v>11</v>
      </c>
    </row>
    <row r="9" spans="2:28" s="4" customFormat="1" x14ac:dyDescent="0.55000000000000004">
      <c r="B9" s="4" t="s">
        <v>76</v>
      </c>
      <c r="D9" s="88">
        <f>'درآمد سپرده بانکی'!F15</f>
        <v>2244661803</v>
      </c>
      <c r="F9" s="41">
        <f>D9/$D$13</f>
        <v>1</v>
      </c>
      <c r="G9" s="6"/>
      <c r="H9" s="41">
        <f>D9/'سرمایه گذاری ها'!$O$18</f>
        <v>1.0044027538556198E-2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110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2244661803</v>
      </c>
      <c r="E13" s="25"/>
      <c r="F13" s="70">
        <f>SUM(F9:F11)</f>
        <v>1</v>
      </c>
      <c r="G13" s="64"/>
      <c r="H13" s="71">
        <f>SUM(H9:H11)</f>
        <v>1.0044027538556198E-2</v>
      </c>
    </row>
    <row r="14" spans="2:28" ht="21.75" thickTop="1" x14ac:dyDescent="0.55000000000000004">
      <c r="D14" s="3"/>
    </row>
    <row r="15" spans="2:28" x14ac:dyDescent="0.55000000000000004">
      <c r="H15" s="2" t="s">
        <v>130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2023-03-27T09:25:30Z</cp:lastPrinted>
  <dcterms:created xsi:type="dcterms:W3CDTF">2021-12-28T12:49:50Z</dcterms:created>
  <dcterms:modified xsi:type="dcterms:W3CDTF">2023-03-27T09:28:05Z</dcterms:modified>
</cp:coreProperties>
</file>