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ردیبهشت\سپهر\"/>
    </mc:Choice>
  </mc:AlternateContent>
  <xr:revisionPtr revIDLastSave="0" documentId="13_ncr:1_{1F21B66C-75FF-408A-82BD-1EC322424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7" i="13"/>
  <c r="F17" i="13"/>
  <c r="L20" i="6"/>
  <c r="N20" i="6"/>
  <c r="P20" i="6"/>
  <c r="R20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6" i="7"/>
  <c r="L16" i="7"/>
  <c r="M16" i="7"/>
  <c r="N16" i="7"/>
  <c r="O16" i="7"/>
  <c r="P16" i="7"/>
  <c r="R16" i="7"/>
  <c r="S16" i="7"/>
  <c r="T16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F9" i="15" l="1"/>
  <c r="F10" i="15"/>
  <c r="G18" i="16"/>
  <c r="O18" i="16"/>
  <c r="E18" i="16"/>
  <c r="M14" i="16"/>
  <c r="M18" i="16" s="1"/>
  <c r="K18" i="16"/>
  <c r="I18" i="16"/>
  <c r="AF13" i="5" l="1"/>
  <c r="T11" i="6"/>
  <c r="T16" i="6"/>
  <c r="T17" i="6"/>
  <c r="T18" i="6"/>
  <c r="T15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20" i="6" l="1"/>
  <c r="H13" i="15"/>
  <c r="AL17" i="3"/>
  <c r="AA15" i="1"/>
</calcChain>
</file>

<file path=xl/sharedStrings.xml><?xml version="1.0" encoding="utf-8"?>
<sst xmlns="http://schemas.openxmlformats.org/spreadsheetml/2006/main" count="622" uniqueCount="142">
  <si>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</si>
  <si>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</si>
  <si>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</si>
  <si>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</si>
  <si>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</si>
  <si>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</si>
  <si>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</si>
  <si>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</si>
  <si>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</si>
  <si>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</si>
  <si>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</si>
  <si>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</si>
  <si>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</si>
  <si>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</si>
  <si>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</si>
  <si>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</si>
  <si>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</si>
  <si>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</si>
  <si>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</si>
  <si>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</si>
  <si>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</si>
  <si>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</si>
  <si>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</si>
  <si>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</si>
  <si>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</si>
  <si>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</si>
  <si>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</si>
  <si>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</si>
  <si>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</si>
  <si>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</si>
  <si>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</si>
  <si>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</si>
  <si>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</si>
  <si>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</si>
  <si>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</si>
  <si>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</si>
  <si>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</si>
  <si>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</si>
  <si>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</si>
  <si>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</si>
  <si>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</si>
  <si>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</si>
  <si>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</si>
  <si>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</si>
  <si>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</si>
  <si>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</si>
  <si>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</si>
  <si>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</si>
  <si>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</si>
  <si>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</si>
  <si>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</si>
  <si>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</si>
  <si>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</si>
  <si>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</si>
  <si>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</si>
  <si>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</si>
  <si>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</si>
  <si>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</si>
  <si>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</si>
  <si>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</si>
  <si>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</si>
  <si>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</si>
  <si>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</si>
  <si>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</si>
  <si>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</si>
  <si>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</si>
  <si>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</si>
  <si>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</si>
  <si>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</si>
  <si>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</si>
  <si>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</si>
  <si>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</si>
  <si>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</si>
  <si>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</si>
  <si>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</si>
  <si>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</si>
  <si>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</si>
  <si>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</si>
  <si>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</si>
  <si>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</si>
  <si>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</si>
  <si>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</si>
  <si>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</si>
  <si>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</si>
  <si>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</si>
  <si>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</si>
  <si>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</si>
  <si>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</si>
  <si>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</si>
  <si>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</si>
  <si>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</si>
  <si>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</si>
  <si>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</si>
  <si>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</si>
  <si>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</si>
  <si>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</si>
  <si>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</si>
  <si>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</si>
  <si>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</si>
  <si>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</si>
  <si>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</si>
  <si>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</si>
  <si>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</si>
  <si>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</si>
  <si>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</si>
  <si>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</si>
  <si>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</si>
  <si>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</si>
  <si>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</si>
  <si>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</si>
  <si>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</si>
  <si>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</si>
  <si>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</si>
  <si>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</si>
  <si>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</si>
  <si>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</si>
  <si>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</si>
  <si>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</si>
  <si>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</si>
  <si>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</si>
  <si>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</si>
  <si>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</si>
  <si>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</si>
  <si>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</si>
  <si>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</si>
  <si>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</si>
  <si>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</si>
  <si>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</si>
  <si>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</si>
  <si>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1402/01/31</t>
  </si>
  <si>
    <t>برای ماه منتهی به 1402/02/31</t>
  </si>
  <si>
    <t xml:space="preserve"> 1402/02/31</t>
  </si>
  <si>
    <t>برای ماه منتهی به  1402/02/31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</si>
  <si>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</si>
  <si>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</si>
  <si>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</si>
  <si>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</si>
  <si>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</si>
  <si>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</si>
  <si>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</si>
  <si>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</si>
  <si>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 xml:space="preserve">موسسه اعتباری ملل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</si>
</sst>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5" fontId="15" fillId="0" borderId="0" xfId="1" applyNumberFormat="1" applyFont="1"/>
    <xf numFmtId="165" fontId="15" fillId="0" borderId="4" xfId="0" applyNumberFormat="1" applyFont="1" applyBorder="1"/>
    <xf numFmtId="0" fontId="23" fillId="0" borderId="0" xfId="0" applyFont="1" applyAlignment="1">
      <alignment wrapText="1"/>
    </xf>
    <xf numFmtId="0" fontId="23" fillId="0" borderId="3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5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571500</xdr:colOff>
      <xdr:row>61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D8B00E-2079-692A-B25D-ED59A9D9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3742607" y="0"/>
          <a:ext cx="8531679" cy="1162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tabSelected="1" view="pageBreakPreview" zoomScale="70" zoomScaleNormal="100" zoomScaleSheetLayoutView="70" workbookViewId="0">
      <selection activeCell="S40" sqref="S40"/>
    </sheetView>
  </sheetViews>
  <sheetFormatPr defaultRowHeight="15" x14ac:dyDescent="0.25"/>
  <sheetData>
    <row r="41" spans="26:26" x14ac:dyDescent="0.25">
      <c r="Z41" t="s">
        <v>109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9"/>
  <sheetViews>
    <sheetView rightToLeft="1" view="pageBreakPreview" zoomScale="55" zoomScaleNormal="55" zoomScaleSheetLayoutView="55" workbookViewId="0">
      <selection activeCell="B10" sqref="B10:T14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3.140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3.14062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79" t="s">
        <v>102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27" customHeight="1" x14ac:dyDescent="0.25">
      <c r="B3" s="179" t="s">
        <v>43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27" customHeight="1" x14ac:dyDescent="0.25">
      <c r="B4" s="179" t="s">
        <v>132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67" t="s">
        <v>93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78" t="s">
        <v>44</v>
      </c>
      <c r="C8" s="178" t="s">
        <v>44</v>
      </c>
      <c r="D8" s="178" t="s">
        <v>44</v>
      </c>
      <c r="E8" s="178" t="s">
        <v>44</v>
      </c>
      <c r="F8" s="178" t="s">
        <v>44</v>
      </c>
      <c r="G8" s="178" t="s">
        <v>44</v>
      </c>
      <c r="H8" s="178" t="s">
        <v>44</v>
      </c>
      <c r="I8" s="112"/>
      <c r="J8" s="178" t="s">
        <v>45</v>
      </c>
      <c r="K8" s="178" t="s">
        <v>45</v>
      </c>
      <c r="L8" s="178" t="s">
        <v>45</v>
      </c>
      <c r="M8" s="178" t="s">
        <v>45</v>
      </c>
      <c r="N8" s="178" t="s">
        <v>45</v>
      </c>
      <c r="O8" s="112"/>
      <c r="P8" s="178" t="s">
        <v>46</v>
      </c>
      <c r="Q8" s="178" t="s">
        <v>46</v>
      </c>
      <c r="R8" s="178" t="s">
        <v>46</v>
      </c>
      <c r="S8" s="178" t="s">
        <v>46</v>
      </c>
      <c r="T8" s="178" t="s">
        <v>46</v>
      </c>
    </row>
    <row r="9" spans="2:28" s="36" customFormat="1" ht="58.5" customHeight="1" x14ac:dyDescent="0.25">
      <c r="B9" s="177" t="s">
        <v>47</v>
      </c>
      <c r="C9" s="113"/>
      <c r="D9" s="177" t="s">
        <v>48</v>
      </c>
      <c r="E9" s="113"/>
      <c r="F9" s="177" t="s">
        <v>22</v>
      </c>
      <c r="G9" s="113"/>
      <c r="H9" s="177" t="s">
        <v>23</v>
      </c>
      <c r="I9" s="112"/>
      <c r="J9" s="177" t="s">
        <v>49</v>
      </c>
      <c r="K9" s="113"/>
      <c r="L9" s="177" t="s">
        <v>50</v>
      </c>
      <c r="M9" s="113"/>
      <c r="N9" s="177" t="s">
        <v>51</v>
      </c>
      <c r="O9" s="112"/>
      <c r="P9" s="177" t="s">
        <v>49</v>
      </c>
      <c r="Q9" s="113"/>
      <c r="R9" s="177" t="s">
        <v>50</v>
      </c>
      <c r="S9" s="113"/>
      <c r="T9" s="177" t="s">
        <v>51</v>
      </c>
    </row>
    <row r="10" spans="2:28" s="35" customFormat="1" ht="23.25" customHeight="1" x14ac:dyDescent="0.25">
      <c r="B10" s="114" t="s">
        <v>133</v>
      </c>
      <c r="C10" s="112"/>
      <c r="D10" s="115">
        <v>10</v>
      </c>
      <c r="E10" s="112"/>
      <c r="F10" s="112" t="s">
        <v>52</v>
      </c>
      <c r="G10" s="112"/>
      <c r="H10" s="115">
        <v>22</v>
      </c>
      <c r="I10" s="112"/>
      <c r="J10" s="116">
        <v>2278356150</v>
      </c>
      <c r="K10" s="117"/>
      <c r="L10" s="116">
        <v>13650282</v>
      </c>
      <c r="M10" s="117"/>
      <c r="N10" s="116">
        <v>2264705868</v>
      </c>
      <c r="O10" s="117"/>
      <c r="P10" s="116">
        <v>2278356150</v>
      </c>
      <c r="Q10" s="117"/>
      <c r="R10" s="116">
        <v>13650282</v>
      </c>
      <c r="S10" s="117"/>
      <c r="T10" s="116">
        <v>2264705868</v>
      </c>
    </row>
    <row r="11" spans="2:28" s="35" customFormat="1" ht="23.25" customHeight="1" x14ac:dyDescent="0.25">
      <c r="B11" s="114" t="s">
        <v>121</v>
      </c>
      <c r="C11" s="112"/>
      <c r="D11" s="115">
        <v>8</v>
      </c>
      <c r="E11" s="112"/>
      <c r="F11" s="112" t="s">
        <v>52</v>
      </c>
      <c r="G11" s="112"/>
      <c r="H11" s="115">
        <v>0</v>
      </c>
      <c r="I11" s="112"/>
      <c r="J11" s="116">
        <v>12106308</v>
      </c>
      <c r="K11" s="117"/>
      <c r="L11" s="116">
        <v>0</v>
      </c>
      <c r="M11" s="117"/>
      <c r="N11" s="116">
        <v>12106308</v>
      </c>
      <c r="O11" s="117"/>
      <c r="P11" s="116">
        <v>116226271</v>
      </c>
      <c r="Q11" s="117"/>
      <c r="R11" s="116">
        <v>0</v>
      </c>
      <c r="S11" s="117"/>
      <c r="T11" s="116">
        <v>116226271</v>
      </c>
    </row>
    <row r="12" spans="2:28" s="35" customFormat="1" ht="23.25" customHeight="1" x14ac:dyDescent="0.25">
      <c r="B12" s="114" t="s">
        <v>137</v>
      </c>
      <c r="C12" s="112"/>
      <c r="D12" s="115">
        <v>23</v>
      </c>
      <c r="E12" s="112"/>
      <c r="F12" s="112" t="s">
        <v>52</v>
      </c>
      <c r="G12" s="112"/>
      <c r="H12" s="115">
        <v>22</v>
      </c>
      <c r="I12" s="112"/>
      <c r="J12" s="116">
        <v>110904104</v>
      </c>
      <c r="K12" s="117"/>
      <c r="L12" s="116">
        <v>1516443</v>
      </c>
      <c r="M12" s="117"/>
      <c r="N12" s="116">
        <v>109387661</v>
      </c>
      <c r="O12" s="117"/>
      <c r="P12" s="116">
        <v>110904104</v>
      </c>
      <c r="Q12" s="117"/>
      <c r="R12" s="116">
        <v>1516443</v>
      </c>
      <c r="S12" s="117"/>
      <c r="T12" s="116">
        <v>109387661</v>
      </c>
    </row>
    <row r="13" spans="2:28" s="35" customFormat="1" ht="23.25" customHeight="1" x14ac:dyDescent="0.25">
      <c r="B13" s="114" t="s">
        <v>125</v>
      </c>
      <c r="C13" s="112"/>
      <c r="D13" s="115">
        <v>1</v>
      </c>
      <c r="E13" s="112"/>
      <c r="F13" s="112" t="s">
        <v>52</v>
      </c>
      <c r="G13" s="112"/>
      <c r="H13" s="115">
        <v>0</v>
      </c>
      <c r="I13" s="112"/>
      <c r="J13" s="116">
        <v>2385209</v>
      </c>
      <c r="K13" s="117"/>
      <c r="L13" s="116">
        <v>0</v>
      </c>
      <c r="M13" s="117"/>
      <c r="N13" s="116">
        <v>2385209</v>
      </c>
      <c r="O13" s="117"/>
      <c r="P13" s="116">
        <v>12905055</v>
      </c>
      <c r="Q13" s="117"/>
      <c r="R13" s="116">
        <v>0</v>
      </c>
      <c r="S13" s="117"/>
      <c r="T13" s="116">
        <v>12905055</v>
      </c>
    </row>
    <row r="14" spans="2:28" s="35" customFormat="1" ht="23.25" customHeight="1" x14ac:dyDescent="0.25">
      <c r="B14" s="114" t="s">
        <v>113</v>
      </c>
      <c r="C14" s="112"/>
      <c r="D14" s="115">
        <v>1</v>
      </c>
      <c r="E14" s="112"/>
      <c r="F14" s="112" t="s">
        <v>52</v>
      </c>
      <c r="G14" s="112"/>
      <c r="H14" s="115">
        <v>0</v>
      </c>
      <c r="I14" s="112"/>
      <c r="J14" s="116">
        <v>42275</v>
      </c>
      <c r="K14" s="117"/>
      <c r="L14" s="116">
        <v>0</v>
      </c>
      <c r="M14" s="117"/>
      <c r="N14" s="116">
        <v>42275</v>
      </c>
      <c r="O14" s="117"/>
      <c r="P14" s="116">
        <v>300253</v>
      </c>
      <c r="Q14" s="117"/>
      <c r="R14" s="116">
        <v>0</v>
      </c>
      <c r="S14" s="117"/>
      <c r="T14" s="116">
        <v>300253</v>
      </c>
    </row>
    <row r="15" spans="2:28" s="35" customFormat="1" ht="21.75" customHeight="1" x14ac:dyDescent="0.25">
      <c r="B15" s="112"/>
      <c r="C15" s="112"/>
      <c r="D15" s="115"/>
      <c r="E15" s="112"/>
      <c r="F15" s="112"/>
      <c r="G15" s="112"/>
      <c r="H15" s="115"/>
      <c r="I15" s="112"/>
      <c r="J15" s="116"/>
      <c r="K15" s="117"/>
      <c r="L15" s="116"/>
      <c r="M15" s="117"/>
      <c r="N15" s="116"/>
      <c r="O15" s="117"/>
      <c r="P15" s="116"/>
      <c r="Q15" s="117"/>
      <c r="R15" s="116"/>
      <c r="S15" s="117"/>
      <c r="T15" s="116"/>
    </row>
    <row r="16" spans="2:28" s="35" customFormat="1" ht="21.75" customHeight="1" thickBot="1" x14ac:dyDescent="0.3">
      <c r="B16" s="176" t="s">
        <v>77</v>
      </c>
      <c r="C16" s="176"/>
      <c r="D16" s="176"/>
      <c r="E16" s="176"/>
      <c r="F16" s="176"/>
      <c r="G16" s="176"/>
      <c r="H16" s="176"/>
      <c r="I16" s="146"/>
      <c r="J16" s="147">
        <f t="shared" ref="J16:T16" si="0">SUM(J10:J14)</f>
        <v>2403794046</v>
      </c>
      <c r="K16" s="147"/>
      <c r="L16" s="147">
        <f t="shared" si="0"/>
        <v>15166725</v>
      </c>
      <c r="M16" s="147">
        <f t="shared" si="0"/>
        <v>0</v>
      </c>
      <c r="N16" s="147">
        <f t="shared" si="0"/>
        <v>2388627321</v>
      </c>
      <c r="O16" s="147">
        <f t="shared" si="0"/>
        <v>0</v>
      </c>
      <c r="P16" s="147">
        <f t="shared" si="0"/>
        <v>2518691833</v>
      </c>
      <c r="Q16" s="147"/>
      <c r="R16" s="147">
        <f t="shared" si="0"/>
        <v>15166725</v>
      </c>
      <c r="S16" s="147">
        <f t="shared" si="0"/>
        <v>0</v>
      </c>
      <c r="T16" s="147">
        <f t="shared" si="0"/>
        <v>2503525108</v>
      </c>
    </row>
    <row r="17" spans="10:10" ht="21.75" customHeight="1" thickTop="1" x14ac:dyDescent="0.25"/>
    <row r="18" spans="10:10" ht="190.5" customHeight="1" x14ac:dyDescent="0.25"/>
    <row r="19" spans="10:10" ht="21.75" customHeight="1" x14ac:dyDescent="0.25">
      <c r="J19" s="60">
        <v>9</v>
      </c>
    </row>
  </sheetData>
  <sortState xmlns:xlrd2="http://schemas.microsoft.com/office/spreadsheetml/2017/richdata2" ref="B10:T14">
    <sortCondition descending="1" ref="T10:T14"/>
  </sortState>
  <mergeCells count="18">
    <mergeCell ref="B6:P6"/>
    <mergeCell ref="B8:H8"/>
    <mergeCell ref="B2:T2"/>
    <mergeCell ref="B3:T3"/>
    <mergeCell ref="B4:T4"/>
    <mergeCell ref="B16:H16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1" t="s">
        <v>102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2:28" ht="35.25" x14ac:dyDescent="0.55000000000000004">
      <c r="B3" s="181" t="s">
        <v>43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</row>
    <row r="4" spans="2:28" ht="35.25" x14ac:dyDescent="0.55000000000000004">
      <c r="B4" s="181" t="s">
        <v>132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7" spans="2:28" s="2" customFormat="1" ht="33" x14ac:dyDescent="0.55000000000000004">
      <c r="B7" s="167" t="s">
        <v>94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69" t="s">
        <v>1</v>
      </c>
      <c r="D8" s="149" t="s">
        <v>45</v>
      </c>
      <c r="E8" s="149" t="s">
        <v>45</v>
      </c>
      <c r="F8" s="149" t="s">
        <v>45</v>
      </c>
      <c r="G8" s="149" t="s">
        <v>45</v>
      </c>
      <c r="H8" s="149" t="s">
        <v>45</v>
      </c>
      <c r="I8" s="149" t="s">
        <v>45</v>
      </c>
      <c r="J8" s="149" t="s">
        <v>45</v>
      </c>
      <c r="K8" s="149" t="s">
        <v>45</v>
      </c>
      <c r="L8" s="149" t="s">
        <v>45</v>
      </c>
      <c r="N8" s="149" t="s">
        <v>46</v>
      </c>
      <c r="O8" s="149" t="s">
        <v>46</v>
      </c>
      <c r="P8" s="149" t="s">
        <v>46</v>
      </c>
      <c r="Q8" s="149" t="s">
        <v>46</v>
      </c>
      <c r="R8" s="149" t="s">
        <v>46</v>
      </c>
      <c r="S8" s="149" t="s">
        <v>46</v>
      </c>
      <c r="T8" s="149" t="s">
        <v>46</v>
      </c>
      <c r="U8" s="149" t="s">
        <v>46</v>
      </c>
      <c r="V8" s="149" t="s">
        <v>46</v>
      </c>
    </row>
    <row r="9" spans="2:28" s="42" customFormat="1" ht="55.5" customHeight="1" x14ac:dyDescent="0.25">
      <c r="B9" s="169" t="s">
        <v>1</v>
      </c>
      <c r="D9" s="180" t="s">
        <v>63</v>
      </c>
      <c r="E9" s="43"/>
      <c r="F9" s="180" t="s">
        <v>64</v>
      </c>
      <c r="G9" s="43"/>
      <c r="H9" s="180" t="s">
        <v>65</v>
      </c>
      <c r="I9" s="43"/>
      <c r="J9" s="180" t="s">
        <v>39</v>
      </c>
      <c r="K9" s="43"/>
      <c r="L9" s="180" t="s">
        <v>66</v>
      </c>
      <c r="N9" s="180" t="s">
        <v>63</v>
      </c>
      <c r="O9" s="43"/>
      <c r="P9" s="180" t="s">
        <v>64</v>
      </c>
      <c r="Q9" s="43"/>
      <c r="R9" s="180" t="s">
        <v>65</v>
      </c>
      <c r="S9" s="43"/>
      <c r="T9" s="180" t="s">
        <v>39</v>
      </c>
      <c r="U9" s="43"/>
      <c r="V9" s="180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F9"/>
    <mergeCell ref="H9"/>
    <mergeCell ref="J9"/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43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67.5" customHeight="1" x14ac:dyDescent="0.55000000000000004"/>
    <row r="6" spans="2:28" ht="33" x14ac:dyDescent="0.55000000000000004">
      <c r="B6" s="167" t="s">
        <v>95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4" t="s">
        <v>1</v>
      </c>
      <c r="D7" s="183" t="s">
        <v>53</v>
      </c>
      <c r="E7" s="183" t="s">
        <v>53</v>
      </c>
      <c r="F7" s="183" t="s">
        <v>53</v>
      </c>
      <c r="G7" s="183" t="s">
        <v>53</v>
      </c>
      <c r="H7" s="183" t="s">
        <v>53</v>
      </c>
      <c r="J7" s="183" t="s">
        <v>45</v>
      </c>
      <c r="K7" s="183" t="s">
        <v>45</v>
      </c>
      <c r="L7" s="183" t="s">
        <v>45</v>
      </c>
      <c r="M7" s="183" t="s">
        <v>45</v>
      </c>
      <c r="N7" s="183" t="s">
        <v>45</v>
      </c>
      <c r="P7" s="183" t="s">
        <v>46</v>
      </c>
      <c r="Q7" s="183" t="s">
        <v>46</v>
      </c>
      <c r="R7" s="183" t="s">
        <v>46</v>
      </c>
      <c r="S7" s="183" t="s">
        <v>46</v>
      </c>
      <c r="T7" s="183" t="s">
        <v>46</v>
      </c>
    </row>
    <row r="8" spans="2:28" s="39" customFormat="1" ht="63.75" customHeight="1" x14ac:dyDescent="0.6">
      <c r="B8" s="184" t="s">
        <v>1</v>
      </c>
      <c r="D8" s="150" t="s">
        <v>54</v>
      </c>
      <c r="E8" s="59"/>
      <c r="F8" s="150" t="s">
        <v>55</v>
      </c>
      <c r="G8" s="59"/>
      <c r="H8" s="150" t="s">
        <v>56</v>
      </c>
      <c r="J8" s="150" t="s">
        <v>57</v>
      </c>
      <c r="K8" s="59"/>
      <c r="L8" s="150" t="s">
        <v>50</v>
      </c>
      <c r="M8" s="59"/>
      <c r="N8" s="150" t="s">
        <v>58</v>
      </c>
      <c r="P8" s="150" t="s">
        <v>57</v>
      </c>
      <c r="Q8" s="59"/>
      <c r="R8" s="150" t="s">
        <v>50</v>
      </c>
      <c r="S8" s="59"/>
      <c r="T8" s="150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2" t="s">
        <v>77</v>
      </c>
      <c r="C12" s="182"/>
      <c r="D12" s="182"/>
      <c r="E12" s="182"/>
      <c r="F12" s="182"/>
      <c r="G12" s="182"/>
      <c r="H12" s="182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9" t="s">
        <v>102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 x14ac:dyDescent="0.55000000000000004">
      <c r="B3" s="149" t="s">
        <v>43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 x14ac:dyDescent="0.55000000000000004">
      <c r="B4" s="149" t="s">
        <v>132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2:28" ht="61.5" customHeight="1" x14ac:dyDescent="0.55000000000000004"/>
    <row r="6" spans="2:28" s="2" customFormat="1" ht="33" x14ac:dyDescent="0.55000000000000004">
      <c r="B6" s="167" t="s">
        <v>96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69" t="s">
        <v>1</v>
      </c>
      <c r="D8" s="149" t="s">
        <v>45</v>
      </c>
      <c r="E8" s="149" t="s">
        <v>45</v>
      </c>
      <c r="F8" s="149" t="s">
        <v>45</v>
      </c>
      <c r="G8" s="149" t="s">
        <v>45</v>
      </c>
      <c r="H8" s="149" t="s">
        <v>45</v>
      </c>
      <c r="I8" s="149" t="s">
        <v>45</v>
      </c>
      <c r="J8" s="149" t="s">
        <v>45</v>
      </c>
      <c r="L8" s="149" t="s">
        <v>46</v>
      </c>
      <c r="M8" s="149" t="s">
        <v>46</v>
      </c>
      <c r="N8" s="149" t="s">
        <v>46</v>
      </c>
      <c r="O8" s="149" t="s">
        <v>46</v>
      </c>
      <c r="P8" s="149" t="s">
        <v>46</v>
      </c>
      <c r="Q8" s="149" t="s">
        <v>46</v>
      </c>
      <c r="R8" s="149" t="s">
        <v>46</v>
      </c>
    </row>
    <row r="9" spans="2:28" ht="57" customHeight="1" x14ac:dyDescent="0.65">
      <c r="B9" s="169" t="s">
        <v>1</v>
      </c>
      <c r="D9" s="185" t="s">
        <v>5</v>
      </c>
      <c r="E9" s="52"/>
      <c r="F9" s="185" t="s">
        <v>59</v>
      </c>
      <c r="G9" s="52"/>
      <c r="H9" s="185" t="s">
        <v>60</v>
      </c>
      <c r="I9" s="52"/>
      <c r="J9" s="185" t="s">
        <v>61</v>
      </c>
      <c r="K9" s="38"/>
      <c r="L9" s="185" t="s">
        <v>5</v>
      </c>
      <c r="M9" s="52"/>
      <c r="N9" s="185" t="s">
        <v>59</v>
      </c>
      <c r="O9" s="52"/>
      <c r="P9" s="185" t="s">
        <v>60</v>
      </c>
      <c r="Q9" s="52"/>
      <c r="R9" s="185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 x14ac:dyDescent="0.55000000000000004">
      <c r="B3" s="148" t="s">
        <v>43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 x14ac:dyDescent="0.55000000000000004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6" spans="2:28" ht="33" x14ac:dyDescent="0.55000000000000004">
      <c r="B6" s="167" t="s">
        <v>97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5" t="s">
        <v>1</v>
      </c>
      <c r="D8" s="148" t="s">
        <v>45</v>
      </c>
      <c r="E8" s="148" t="s">
        <v>45</v>
      </c>
      <c r="F8" s="148" t="s">
        <v>45</v>
      </c>
      <c r="G8" s="148" t="s">
        <v>45</v>
      </c>
      <c r="H8" s="148" t="s">
        <v>45</v>
      </c>
      <c r="I8" s="148" t="s">
        <v>45</v>
      </c>
      <c r="J8" s="148" t="s">
        <v>45</v>
      </c>
      <c r="L8" s="148" t="s">
        <v>46</v>
      </c>
      <c r="M8" s="148" t="s">
        <v>46</v>
      </c>
      <c r="N8" s="148" t="s">
        <v>46</v>
      </c>
      <c r="O8" s="148" t="s">
        <v>46</v>
      </c>
      <c r="P8" s="148" t="s">
        <v>46</v>
      </c>
      <c r="Q8" s="148" t="s">
        <v>46</v>
      </c>
      <c r="R8" s="148" t="s">
        <v>46</v>
      </c>
    </row>
    <row r="9" spans="2:28" s="4" customFormat="1" ht="63" customHeight="1" x14ac:dyDescent="0.55000000000000004">
      <c r="B9" s="175" t="s">
        <v>1</v>
      </c>
      <c r="D9" s="164" t="s">
        <v>5</v>
      </c>
      <c r="E9" s="44"/>
      <c r="F9" s="164" t="s">
        <v>59</v>
      </c>
      <c r="G9" s="44"/>
      <c r="H9" s="164" t="s">
        <v>60</v>
      </c>
      <c r="I9" s="44"/>
      <c r="J9" s="164" t="s">
        <v>62</v>
      </c>
      <c r="L9" s="164" t="s">
        <v>5</v>
      </c>
      <c r="M9" s="44"/>
      <c r="N9" s="164" t="s">
        <v>59</v>
      </c>
      <c r="O9" s="44"/>
      <c r="P9" s="164" t="s">
        <v>60</v>
      </c>
      <c r="Q9" s="44"/>
      <c r="R9" s="164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6"/>
      <c r="R2" s="16"/>
      <c r="S2" s="16"/>
      <c r="T2" s="16"/>
      <c r="U2" s="16"/>
    </row>
    <row r="3" spans="2:28" ht="30" x14ac:dyDescent="0.6">
      <c r="B3" s="148" t="s">
        <v>43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6"/>
      <c r="R3" s="16"/>
    </row>
    <row r="4" spans="2:28" ht="30" x14ac:dyDescent="0.6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69" t="s">
        <v>47</v>
      </c>
      <c r="D7" s="149" t="s">
        <v>45</v>
      </c>
      <c r="E7" s="149" t="s">
        <v>45</v>
      </c>
      <c r="F7" s="149" t="s">
        <v>45</v>
      </c>
      <c r="G7" s="149" t="s">
        <v>45</v>
      </c>
      <c r="H7" s="149" t="s">
        <v>45</v>
      </c>
      <c r="I7" s="149" t="s">
        <v>45</v>
      </c>
      <c r="J7" s="149" t="s">
        <v>45</v>
      </c>
      <c r="L7" s="149" t="s">
        <v>46</v>
      </c>
      <c r="M7" s="149" t="s">
        <v>46</v>
      </c>
      <c r="N7" s="149" t="s">
        <v>46</v>
      </c>
      <c r="O7" s="149" t="s">
        <v>46</v>
      </c>
      <c r="P7" s="149" t="s">
        <v>46</v>
      </c>
      <c r="Q7" s="149" t="s">
        <v>46</v>
      </c>
      <c r="R7" s="149" t="s">
        <v>46</v>
      </c>
    </row>
    <row r="8" spans="2:28" s="50" customFormat="1" ht="48" customHeight="1" x14ac:dyDescent="0.75">
      <c r="B8" s="169" t="s">
        <v>47</v>
      </c>
      <c r="D8" s="186" t="s">
        <v>67</v>
      </c>
      <c r="E8" s="51"/>
      <c r="F8" s="186" t="s">
        <v>64</v>
      </c>
      <c r="G8" s="51"/>
      <c r="H8" s="186" t="s">
        <v>65</v>
      </c>
      <c r="I8" s="51"/>
      <c r="J8" s="186" t="s">
        <v>68</v>
      </c>
      <c r="L8" s="186" t="s">
        <v>67</v>
      </c>
      <c r="M8" s="51"/>
      <c r="N8" s="186" t="s">
        <v>64</v>
      </c>
      <c r="O8" s="51"/>
      <c r="P8" s="186" t="s">
        <v>65</v>
      </c>
      <c r="Q8" s="51"/>
      <c r="R8" s="186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9"/>
  <sheetViews>
    <sheetView rightToLeft="1" view="pageBreakPreview" zoomScale="85" zoomScaleNormal="85" zoomScaleSheetLayoutView="85" workbookViewId="0">
      <selection activeCell="L13" sqref="L1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2:28" ht="31.5" customHeight="1" x14ac:dyDescent="0.55000000000000004">
      <c r="B3" s="148" t="s">
        <v>43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2:28" ht="31.5" customHeight="1" x14ac:dyDescent="0.55000000000000004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2:28" ht="73.5" customHeight="1" x14ac:dyDescent="0.55000000000000004"/>
    <row r="6" spans="2:28" ht="30" x14ac:dyDescent="0.55000000000000004">
      <c r="B6" s="152" t="s">
        <v>99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3" t="s">
        <v>69</v>
      </c>
      <c r="C8" s="163" t="s">
        <v>69</v>
      </c>
      <c r="D8" s="163" t="s">
        <v>69</v>
      </c>
      <c r="F8" s="163" t="s">
        <v>45</v>
      </c>
      <c r="G8" s="163" t="s">
        <v>45</v>
      </c>
      <c r="H8" s="163" t="s">
        <v>45</v>
      </c>
      <c r="J8" s="163" t="s">
        <v>46</v>
      </c>
      <c r="K8" s="163" t="s">
        <v>46</v>
      </c>
      <c r="L8" s="163" t="s">
        <v>46</v>
      </c>
    </row>
    <row r="9" spans="2:28" s="39" customFormat="1" ht="50.25" customHeight="1" x14ac:dyDescent="0.6">
      <c r="B9" s="183" t="s">
        <v>70</v>
      </c>
      <c r="D9" s="183" t="s">
        <v>36</v>
      </c>
      <c r="F9" s="183" t="s">
        <v>71</v>
      </c>
      <c r="H9" s="183" t="s">
        <v>72</v>
      </c>
      <c r="J9" s="183" t="s">
        <v>71</v>
      </c>
      <c r="L9" s="183" t="s">
        <v>72</v>
      </c>
    </row>
    <row r="10" spans="2:28" s="4" customFormat="1" ht="21.75" customHeight="1" x14ac:dyDescent="0.55000000000000004">
      <c r="B10" s="44" t="s">
        <v>119</v>
      </c>
      <c r="D10" s="67" t="s">
        <v>52</v>
      </c>
      <c r="F10" s="91">
        <v>2148767123</v>
      </c>
      <c r="G10" s="6"/>
      <c r="H10" s="11" t="s">
        <v>52</v>
      </c>
      <c r="I10" s="6"/>
      <c r="J10" s="91">
        <v>11378630130</v>
      </c>
      <c r="K10" s="6"/>
      <c r="L10" s="11" t="s">
        <v>52</v>
      </c>
    </row>
    <row r="11" spans="2:28" s="4" customFormat="1" ht="21.75" customHeight="1" x14ac:dyDescent="0.55000000000000004">
      <c r="B11" s="4" t="s">
        <v>133</v>
      </c>
      <c r="D11" s="66" t="s">
        <v>134</v>
      </c>
      <c r="F11" s="92">
        <v>2278356150</v>
      </c>
      <c r="G11" s="6"/>
      <c r="H11" s="6" t="s">
        <v>52</v>
      </c>
      <c r="I11" s="6"/>
      <c r="J11" s="92">
        <v>2278356150</v>
      </c>
      <c r="K11" s="6"/>
      <c r="L11" s="6"/>
    </row>
    <row r="12" spans="2:28" s="4" customFormat="1" ht="21.75" customHeight="1" x14ac:dyDescent="0.55000000000000004">
      <c r="B12" s="4" t="s">
        <v>121</v>
      </c>
      <c r="D12" s="66" t="s">
        <v>122</v>
      </c>
      <c r="F12" s="92">
        <v>12106308</v>
      </c>
      <c r="G12" s="6"/>
      <c r="H12" s="6" t="s">
        <v>52</v>
      </c>
      <c r="I12" s="6"/>
      <c r="J12" s="92">
        <v>116226271</v>
      </c>
      <c r="K12" s="6"/>
      <c r="L12" s="6"/>
    </row>
    <row r="13" spans="2:28" s="4" customFormat="1" ht="21.75" customHeight="1" x14ac:dyDescent="0.55000000000000004">
      <c r="B13" s="4" t="s">
        <v>137</v>
      </c>
      <c r="D13" s="66" t="s">
        <v>138</v>
      </c>
      <c r="F13" s="92">
        <v>110904104</v>
      </c>
      <c r="G13" s="6"/>
      <c r="H13" s="6" t="s">
        <v>52</v>
      </c>
      <c r="I13" s="6"/>
      <c r="J13" s="92">
        <v>110904104</v>
      </c>
      <c r="K13" s="6"/>
      <c r="L13" s="6"/>
    </row>
    <row r="14" spans="2:28" s="4" customFormat="1" ht="21.75" customHeight="1" x14ac:dyDescent="0.55000000000000004">
      <c r="B14" s="4" t="s">
        <v>125</v>
      </c>
      <c r="D14" s="66" t="s">
        <v>126</v>
      </c>
      <c r="F14" s="92">
        <v>2385209</v>
      </c>
      <c r="G14" s="6"/>
      <c r="H14" s="6" t="s">
        <v>52</v>
      </c>
      <c r="I14" s="6"/>
      <c r="J14" s="92">
        <v>12905055</v>
      </c>
      <c r="K14" s="6"/>
      <c r="L14" s="6"/>
    </row>
    <row r="15" spans="2:28" s="4" customFormat="1" ht="21.75" customHeight="1" x14ac:dyDescent="0.55000000000000004">
      <c r="B15" s="4" t="s">
        <v>113</v>
      </c>
      <c r="D15" s="66" t="s">
        <v>114</v>
      </c>
      <c r="F15" s="92">
        <v>42275</v>
      </c>
      <c r="G15" s="6"/>
      <c r="H15" s="6" t="s">
        <v>52</v>
      </c>
      <c r="I15" s="6"/>
      <c r="J15" s="92">
        <v>300253</v>
      </c>
      <c r="K15" s="6"/>
      <c r="L15" s="6" t="s">
        <v>52</v>
      </c>
    </row>
    <row r="16" spans="2:28" s="4" customFormat="1" ht="21.75" customHeight="1" x14ac:dyDescent="0.55000000000000004">
      <c r="D16" s="66"/>
      <c r="F16" s="92"/>
      <c r="G16" s="6"/>
      <c r="H16" s="6"/>
      <c r="I16" s="6"/>
      <c r="J16" s="92"/>
      <c r="K16" s="6"/>
      <c r="L16" s="6"/>
    </row>
    <row r="17" spans="2:12" ht="21.75" customHeight="1" thickBot="1" x14ac:dyDescent="0.6">
      <c r="B17" s="187" t="s">
        <v>77</v>
      </c>
      <c r="C17" s="187"/>
      <c r="D17" s="187"/>
      <c r="F17" s="94">
        <f>SUM(F10:F15)</f>
        <v>4552561169</v>
      </c>
      <c r="G17" s="95"/>
      <c r="H17" s="96"/>
      <c r="I17" s="95"/>
      <c r="J17" s="94">
        <f>SUM(J10:J15)</f>
        <v>13897321963</v>
      </c>
      <c r="K17" s="95"/>
      <c r="L17" s="96"/>
    </row>
    <row r="18" spans="2:12" ht="81.75" customHeight="1" thickTop="1" x14ac:dyDescent="0.55000000000000004"/>
    <row r="19" spans="2:12" ht="30" x14ac:dyDescent="0.75">
      <c r="F19" s="56">
        <v>15</v>
      </c>
    </row>
  </sheetData>
  <sortState xmlns:xlrd2="http://schemas.microsoft.com/office/spreadsheetml/2017/richdata2" ref="B10:J15">
    <sortCondition descending="1" ref="J10:J15"/>
  </sortState>
  <mergeCells count="14">
    <mergeCell ref="B2:L2"/>
    <mergeCell ref="B3:L3"/>
    <mergeCell ref="B4:L4"/>
    <mergeCell ref="B17:D17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48" t="s">
        <v>102</v>
      </c>
      <c r="C2" s="148"/>
      <c r="D2" s="148"/>
      <c r="E2" s="148"/>
      <c r="F2" s="148"/>
    </row>
    <row r="3" spans="2:28" ht="30" x14ac:dyDescent="0.55000000000000004">
      <c r="B3" s="148" t="s">
        <v>43</v>
      </c>
      <c r="C3" s="148"/>
      <c r="D3" s="148"/>
      <c r="E3" s="148"/>
      <c r="F3" s="148"/>
    </row>
    <row r="4" spans="2:28" ht="30" x14ac:dyDescent="0.55000000000000004">
      <c r="B4" s="148" t="s">
        <v>132</v>
      </c>
      <c r="C4" s="148"/>
      <c r="D4" s="148"/>
      <c r="E4" s="148"/>
      <c r="F4" s="148"/>
    </row>
    <row r="5" spans="2:28" ht="125.25" customHeight="1" x14ac:dyDescent="0.55000000000000004"/>
    <row r="6" spans="2:28" s="25" customFormat="1" ht="33" x14ac:dyDescent="0.6">
      <c r="B6" s="167" t="s">
        <v>100</v>
      </c>
      <c r="C6" s="167"/>
      <c r="D6" s="167"/>
      <c r="E6" s="167"/>
      <c r="F6" s="167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5" t="s">
        <v>73</v>
      </c>
      <c r="D8" s="148" t="s">
        <v>45</v>
      </c>
      <c r="F8" s="148" t="s">
        <v>131</v>
      </c>
    </row>
    <row r="9" spans="2:28" ht="30" x14ac:dyDescent="0.55000000000000004">
      <c r="B9" s="189" t="s">
        <v>73</v>
      </c>
      <c r="D9" s="190" t="s">
        <v>39</v>
      </c>
      <c r="F9" s="190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107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88">
        <v>16</v>
      </c>
      <c r="B18" s="188"/>
      <c r="C18" s="188"/>
      <c r="D18" s="188"/>
      <c r="E18" s="188"/>
      <c r="F18" s="188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K21" sqref="K2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48" t="s">
        <v>102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3:17" ht="30" x14ac:dyDescent="0.55000000000000004">
      <c r="C3" s="148" t="s">
        <v>0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3:17" ht="30" x14ac:dyDescent="0.55000000000000004">
      <c r="C4" s="148" t="s">
        <v>130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2" t="s">
        <v>78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9" spans="3:17" s="6" customFormat="1" ht="34.5" customHeight="1" x14ac:dyDescent="0.25">
      <c r="C9" s="149" t="s">
        <v>84</v>
      </c>
      <c r="D9" s="149" t="s">
        <v>129</v>
      </c>
      <c r="E9" s="149" t="s">
        <v>2</v>
      </c>
      <c r="F9" s="149" t="s">
        <v>2</v>
      </c>
      <c r="G9" s="149" t="s">
        <v>2</v>
      </c>
      <c r="I9" s="149" t="s">
        <v>3</v>
      </c>
      <c r="J9" s="149" t="s">
        <v>3</v>
      </c>
      <c r="K9" s="149" t="s">
        <v>3</v>
      </c>
      <c r="M9" s="149" t="s">
        <v>131</v>
      </c>
      <c r="N9" s="149" t="s">
        <v>4</v>
      </c>
      <c r="O9" s="149" t="s">
        <v>4</v>
      </c>
      <c r="P9" s="149" t="s">
        <v>4</v>
      </c>
      <c r="Q9" s="149" t="s">
        <v>4</v>
      </c>
    </row>
    <row r="10" spans="3:17" s="42" customFormat="1" ht="24" x14ac:dyDescent="0.25">
      <c r="C10" s="149"/>
      <c r="D10" s="134"/>
      <c r="E10" s="150" t="s">
        <v>6</v>
      </c>
      <c r="F10" s="134"/>
      <c r="G10" s="150" t="s">
        <v>7</v>
      </c>
      <c r="I10" s="150" t="s">
        <v>85</v>
      </c>
      <c r="J10" s="134"/>
      <c r="K10" s="150" t="s">
        <v>86</v>
      </c>
      <c r="M10" s="150" t="s">
        <v>6</v>
      </c>
      <c r="N10" s="134"/>
      <c r="O10" s="150" t="s">
        <v>7</v>
      </c>
      <c r="Q10" s="150" t="s">
        <v>11</v>
      </c>
    </row>
    <row r="11" spans="3:17" s="42" customFormat="1" ht="24" x14ac:dyDescent="0.25">
      <c r="C11" s="149"/>
      <c r="D11" s="135"/>
      <c r="E11" s="151" t="s">
        <v>6</v>
      </c>
      <c r="F11" s="135"/>
      <c r="G11" s="151" t="s">
        <v>7</v>
      </c>
      <c r="I11" s="151"/>
      <c r="J11" s="135"/>
      <c r="K11" s="151"/>
      <c r="M11" s="151" t="s">
        <v>6</v>
      </c>
      <c r="N11" s="135"/>
      <c r="O11" s="151" t="s">
        <v>7</v>
      </c>
      <c r="Q11" s="151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112</v>
      </c>
      <c r="E13" s="3">
        <f>'سهام پروژه'!G15</f>
        <v>110000000000</v>
      </c>
      <c r="G13" s="3">
        <f>'سهام پروژه'!I15</f>
        <v>110000000000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110000000000</v>
      </c>
      <c r="O13" s="3">
        <f>'سهام پروژه'!Y15</f>
        <v>110000000000</v>
      </c>
      <c r="Q13" s="8">
        <f t="shared" ref="Q13:Q17" si="0">O13/$O$18</f>
        <v>0.25967277140380968</v>
      </c>
    </row>
    <row r="14" spans="3:17" x14ac:dyDescent="0.55000000000000004">
      <c r="C14" s="2" t="s">
        <v>101</v>
      </c>
      <c r="E14" s="3">
        <f>سپرده!L20</f>
        <v>185446665729</v>
      </c>
      <c r="G14" s="3">
        <f>E14</f>
        <v>185446665729</v>
      </c>
      <c r="I14" s="3">
        <f>سپرده!N20</f>
        <v>424164580915</v>
      </c>
      <c r="K14" s="3">
        <f>سپرده!P20</f>
        <v>406001180000</v>
      </c>
      <c r="M14" s="3">
        <f>سپرده!R20</f>
        <v>203610066644</v>
      </c>
      <c r="O14" s="3">
        <f>سپرده!R20</f>
        <v>203610066644</v>
      </c>
      <c r="Q14" s="8">
        <f t="shared" si="0"/>
        <v>0.48065445719238065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110000000000</v>
      </c>
      <c r="G16" s="3">
        <f>'گواهی سپرده'!P15</f>
        <v>110000000000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110000000000</v>
      </c>
      <c r="O16" s="3">
        <f>'گواهی سپرده'!AD15</f>
        <v>110000000000</v>
      </c>
      <c r="Q16" s="8">
        <f t="shared" si="0"/>
        <v>0.25967277140380968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/>
      <c r="E18" s="10">
        <f t="shared" ref="E18:M18" si="1">SUM(E12:E17)</f>
        <v>405446665729</v>
      </c>
      <c r="F18" s="3"/>
      <c r="G18" s="10">
        <f>SUM(G12:G17)</f>
        <v>405446665729</v>
      </c>
      <c r="H18" s="3"/>
      <c r="I18" s="10">
        <f t="shared" si="1"/>
        <v>424164580915</v>
      </c>
      <c r="J18" s="3"/>
      <c r="K18" s="10">
        <f t="shared" si="1"/>
        <v>406001180000</v>
      </c>
      <c r="L18" s="3"/>
      <c r="M18" s="10">
        <f t="shared" si="1"/>
        <v>423610066644</v>
      </c>
      <c r="N18" s="3"/>
      <c r="O18" s="10">
        <f>SUM(O12:O17)</f>
        <v>423610066644</v>
      </c>
      <c r="P18" s="3"/>
      <c r="Q18" s="32">
        <f t="shared" ref="Q18" si="2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zoomScale="50" zoomScaleNormal="50" zoomScaleSheetLayoutView="50" workbookViewId="0">
      <selection activeCell="W5" sqref="W5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8" t="s">
        <v>102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3:27" ht="46.5" x14ac:dyDescent="0.8">
      <c r="C3" s="158" t="s">
        <v>0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3:27" ht="46.5" x14ac:dyDescent="0.8">
      <c r="C4" s="158" t="s">
        <v>132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7" t="s">
        <v>111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8" spans="3:27" s="74" customFormat="1" ht="34.5" customHeight="1" x14ac:dyDescent="0.25">
      <c r="C8" s="153" t="s">
        <v>1</v>
      </c>
      <c r="E8" s="156" t="s">
        <v>129</v>
      </c>
      <c r="F8" s="156" t="s">
        <v>2</v>
      </c>
      <c r="G8" s="156" t="s">
        <v>2</v>
      </c>
      <c r="H8" s="156" t="s">
        <v>2</v>
      </c>
      <c r="I8" s="156" t="s">
        <v>2</v>
      </c>
      <c r="J8" s="159"/>
      <c r="K8" s="156" t="s">
        <v>3</v>
      </c>
      <c r="L8" s="156" t="s">
        <v>3</v>
      </c>
      <c r="M8" s="156" t="s">
        <v>3</v>
      </c>
      <c r="N8" s="156" t="s">
        <v>3</v>
      </c>
      <c r="O8" s="156" t="s">
        <v>3</v>
      </c>
      <c r="P8" s="156" t="s">
        <v>3</v>
      </c>
      <c r="Q8" s="156" t="s">
        <v>3</v>
      </c>
      <c r="R8" s="159"/>
      <c r="S8" s="156" t="s">
        <v>131</v>
      </c>
      <c r="T8" s="156" t="s">
        <v>4</v>
      </c>
      <c r="U8" s="156" t="s">
        <v>4</v>
      </c>
      <c r="V8" s="156" t="s">
        <v>4</v>
      </c>
      <c r="W8" s="156" t="s">
        <v>4</v>
      </c>
      <c r="X8" s="156" t="s">
        <v>4</v>
      </c>
      <c r="Y8" s="156" t="s">
        <v>4</v>
      </c>
      <c r="Z8" s="156" t="s">
        <v>4</v>
      </c>
      <c r="AA8" s="156" t="s">
        <v>4</v>
      </c>
    </row>
    <row r="9" spans="3:27" s="74" customFormat="1" ht="44.25" customHeight="1" x14ac:dyDescent="0.25">
      <c r="C9" s="153" t="s">
        <v>1</v>
      </c>
      <c r="D9" s="159"/>
      <c r="E9" s="154" t="s">
        <v>5</v>
      </c>
      <c r="F9" s="160"/>
      <c r="G9" s="154" t="s">
        <v>6</v>
      </c>
      <c r="H9" s="75"/>
      <c r="I9" s="154" t="s">
        <v>7</v>
      </c>
      <c r="J9" s="159"/>
      <c r="K9" s="154" t="s">
        <v>8</v>
      </c>
      <c r="L9" s="154" t="s">
        <v>8</v>
      </c>
      <c r="M9" s="154" t="s">
        <v>8</v>
      </c>
      <c r="N9" s="75"/>
      <c r="O9" s="154" t="s">
        <v>9</v>
      </c>
      <c r="P9" s="154" t="s">
        <v>9</v>
      </c>
      <c r="Q9" s="154" t="s">
        <v>9</v>
      </c>
      <c r="R9" s="159"/>
      <c r="S9" s="154" t="s">
        <v>5</v>
      </c>
      <c r="T9" s="160"/>
      <c r="U9" s="154" t="s">
        <v>10</v>
      </c>
      <c r="V9" s="160"/>
      <c r="W9" s="154" t="s">
        <v>6</v>
      </c>
      <c r="X9" s="160"/>
      <c r="Y9" s="154" t="s">
        <v>7</v>
      </c>
      <c r="Z9" s="159"/>
      <c r="AA9" s="154" t="s">
        <v>11</v>
      </c>
    </row>
    <row r="10" spans="3:27" s="74" customFormat="1" ht="54" customHeight="1" x14ac:dyDescent="0.25">
      <c r="C10" s="153" t="s">
        <v>1</v>
      </c>
      <c r="D10" s="159"/>
      <c r="E10" s="155" t="s">
        <v>5</v>
      </c>
      <c r="F10" s="161"/>
      <c r="G10" s="155" t="s">
        <v>6</v>
      </c>
      <c r="H10" s="76"/>
      <c r="I10" s="155" t="s">
        <v>7</v>
      </c>
      <c r="J10" s="159"/>
      <c r="K10" s="155" t="s">
        <v>5</v>
      </c>
      <c r="L10" s="76"/>
      <c r="M10" s="155" t="s">
        <v>6</v>
      </c>
      <c r="N10" s="76"/>
      <c r="O10" s="155" t="s">
        <v>5</v>
      </c>
      <c r="P10" s="76"/>
      <c r="Q10" s="155" t="s">
        <v>12</v>
      </c>
      <c r="R10" s="159"/>
      <c r="S10" s="155" t="s">
        <v>5</v>
      </c>
      <c r="T10" s="161"/>
      <c r="U10" s="155" t="s">
        <v>10</v>
      </c>
      <c r="V10" s="161"/>
      <c r="W10" s="155" t="s">
        <v>6</v>
      </c>
      <c r="X10" s="161"/>
      <c r="Y10" s="155" t="s">
        <v>7</v>
      </c>
      <c r="Z10" s="159"/>
      <c r="AA10" s="155" t="s">
        <v>11</v>
      </c>
    </row>
    <row r="11" spans="3:27" x14ac:dyDescent="0.8">
      <c r="C11" s="77" t="s">
        <v>110</v>
      </c>
      <c r="E11" s="78"/>
      <c r="G11" s="78">
        <v>80000000000</v>
      </c>
      <c r="I11" s="78">
        <v>80000000000</v>
      </c>
      <c r="K11" s="78"/>
      <c r="M11" s="78"/>
      <c r="O11" s="78"/>
      <c r="Q11" s="78"/>
      <c r="S11" s="78"/>
      <c r="U11" s="78"/>
      <c r="W11" s="78">
        <f>M11+G11</f>
        <v>80000000000</v>
      </c>
      <c r="Y11" s="78">
        <f>W11</f>
        <v>80000000000</v>
      </c>
      <c r="AA11" s="79">
        <f>Y11/'سرمایه گذاری ها'!$O$18</f>
        <v>0.18885292465731615</v>
      </c>
    </row>
    <row r="12" spans="3:27" x14ac:dyDescent="0.8">
      <c r="C12" s="55" t="s">
        <v>124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7.0819846746493553E-2</v>
      </c>
    </row>
    <row r="13" spans="3:27" ht="18" customHeight="1" x14ac:dyDescent="0.8">
      <c r="E13" s="78"/>
      <c r="G13" s="78"/>
      <c r="I13" s="78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K14" s="78"/>
      <c r="M14" s="78"/>
      <c r="O14" s="78"/>
      <c r="Q14" s="78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110000000000</v>
      </c>
      <c r="H15" s="80"/>
      <c r="I15" s="80">
        <f>SUM(I11:I13)</f>
        <v>110000000000</v>
      </c>
      <c r="J15" s="78"/>
      <c r="K15" s="80">
        <f>SUM(K11:K13)</f>
        <v>0</v>
      </c>
      <c r="L15" s="80"/>
      <c r="M15" s="80">
        <f>SUM(M11:M13)</f>
        <v>0</v>
      </c>
      <c r="N15" s="80"/>
      <c r="O15" s="80">
        <f>SUM(O11:O13)</f>
        <v>0</v>
      </c>
      <c r="P15" s="80"/>
      <c r="Q15" s="80">
        <f>SUM(Q11:Q13)</f>
        <v>0</v>
      </c>
      <c r="R15" s="78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110000000000</v>
      </c>
      <c r="X15" s="80"/>
      <c r="Y15" s="80">
        <f>SUM(Y11:Y13)</f>
        <v>110000000000</v>
      </c>
      <c r="Z15" s="78"/>
      <c r="AA15" s="83">
        <f>SUM(AA11:AA13)</f>
        <v>0.25967277140380973</v>
      </c>
    </row>
    <row r="16" spans="3:27" ht="63.75" customHeight="1" thickTop="1" x14ac:dyDescent="0.8"/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2:28" ht="30" x14ac:dyDescent="0.6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2:28" ht="30" x14ac:dyDescent="0.6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2" t="s">
        <v>129</v>
      </c>
      <c r="E8" s="162" t="s">
        <v>2</v>
      </c>
      <c r="F8" s="162" t="s">
        <v>2</v>
      </c>
      <c r="G8" s="162" t="s">
        <v>2</v>
      </c>
      <c r="H8" s="162" t="s">
        <v>2</v>
      </c>
      <c r="I8" s="162" t="s">
        <v>2</v>
      </c>
      <c r="J8" s="162" t="s">
        <v>2</v>
      </c>
      <c r="K8" s="14"/>
      <c r="L8" s="162" t="s">
        <v>131</v>
      </c>
      <c r="M8" s="162" t="s">
        <v>4</v>
      </c>
      <c r="N8" s="162" t="s">
        <v>4</v>
      </c>
      <c r="O8" s="162" t="s">
        <v>4</v>
      </c>
      <c r="P8" s="162" t="s">
        <v>4</v>
      </c>
      <c r="Q8" s="162" t="s">
        <v>4</v>
      </c>
      <c r="R8" s="162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6" t="s">
        <v>102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</row>
    <row r="3" spans="2:38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ht="39" x14ac:dyDescent="0.6">
      <c r="B4" s="166" t="s">
        <v>132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2" t="s">
        <v>90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48" t="s">
        <v>17</v>
      </c>
      <c r="C10" s="148" t="s">
        <v>17</v>
      </c>
      <c r="D10" s="148" t="s">
        <v>17</v>
      </c>
      <c r="E10" s="148" t="s">
        <v>17</v>
      </c>
      <c r="F10" s="148" t="s">
        <v>17</v>
      </c>
      <c r="G10" s="148" t="s">
        <v>17</v>
      </c>
      <c r="H10" s="148" t="s">
        <v>17</v>
      </c>
      <c r="I10" s="148" t="s">
        <v>17</v>
      </c>
      <c r="J10" s="148" t="s">
        <v>17</v>
      </c>
      <c r="K10" s="148" t="s">
        <v>17</v>
      </c>
      <c r="L10" s="148" t="s">
        <v>17</v>
      </c>
      <c r="M10" s="148" t="s">
        <v>17</v>
      </c>
      <c r="N10" s="148" t="s">
        <v>17</v>
      </c>
      <c r="P10" s="148" t="s">
        <v>129</v>
      </c>
      <c r="Q10" s="148" t="s">
        <v>2</v>
      </c>
      <c r="R10" s="148" t="s">
        <v>2</v>
      </c>
      <c r="S10" s="148" t="s">
        <v>2</v>
      </c>
      <c r="T10" s="148" t="s">
        <v>2</v>
      </c>
      <c r="V10" s="148" t="s">
        <v>3</v>
      </c>
      <c r="W10" s="148" t="s">
        <v>3</v>
      </c>
      <c r="X10" s="148" t="s">
        <v>3</v>
      </c>
      <c r="Y10" s="148" t="s">
        <v>3</v>
      </c>
      <c r="Z10" s="148" t="s">
        <v>3</v>
      </c>
      <c r="AA10" s="148" t="s">
        <v>3</v>
      </c>
      <c r="AB10" s="148" t="s">
        <v>3</v>
      </c>
      <c r="AD10" s="148" t="s">
        <v>131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 t="s">
        <v>4</v>
      </c>
      <c r="AJ10" s="148" t="s">
        <v>4</v>
      </c>
      <c r="AK10" s="148" t="s">
        <v>4</v>
      </c>
      <c r="AL10" s="148" t="s">
        <v>4</v>
      </c>
    </row>
    <row r="11" spans="2:38" s="15" customFormat="1" ht="45.75" customHeight="1" x14ac:dyDescent="0.6">
      <c r="B11" s="164" t="s">
        <v>18</v>
      </c>
      <c r="C11" s="22"/>
      <c r="D11" s="164" t="s">
        <v>19</v>
      </c>
      <c r="E11" s="22"/>
      <c r="F11" s="164" t="s">
        <v>20</v>
      </c>
      <c r="G11" s="22"/>
      <c r="H11" s="164" t="s">
        <v>21</v>
      </c>
      <c r="I11" s="22"/>
      <c r="J11" s="164" t="s">
        <v>82</v>
      </c>
      <c r="K11" s="22"/>
      <c r="L11" s="164" t="s">
        <v>23</v>
      </c>
      <c r="M11" s="22"/>
      <c r="N11" s="164" t="s">
        <v>16</v>
      </c>
      <c r="P11" s="164" t="s">
        <v>5</v>
      </c>
      <c r="Q11" s="22"/>
      <c r="R11" s="164" t="s">
        <v>6</v>
      </c>
      <c r="S11" s="22"/>
      <c r="T11" s="164" t="s">
        <v>7</v>
      </c>
      <c r="V11" s="164" t="s">
        <v>8</v>
      </c>
      <c r="W11" s="164" t="s">
        <v>8</v>
      </c>
      <c r="X11" s="164" t="s">
        <v>8</v>
      </c>
      <c r="Z11" s="164" t="s">
        <v>9</v>
      </c>
      <c r="AA11" s="164" t="s">
        <v>9</v>
      </c>
      <c r="AB11" s="164" t="s">
        <v>9</v>
      </c>
      <c r="AD11" s="164" t="s">
        <v>5</v>
      </c>
      <c r="AE11" s="22"/>
      <c r="AF11" s="164" t="s">
        <v>24</v>
      </c>
      <c r="AG11" s="22"/>
      <c r="AH11" s="164" t="s">
        <v>6</v>
      </c>
      <c r="AI11" s="22"/>
      <c r="AJ11" s="164" t="s">
        <v>7</v>
      </c>
      <c r="AK11" s="22"/>
      <c r="AL11" s="164" t="s">
        <v>11</v>
      </c>
    </row>
    <row r="12" spans="2:38" s="15" customFormat="1" ht="45.75" customHeight="1" x14ac:dyDescent="0.6">
      <c r="B12" s="163" t="s">
        <v>18</v>
      </c>
      <c r="C12" s="23"/>
      <c r="D12" s="163" t="s">
        <v>19</v>
      </c>
      <c r="E12" s="23"/>
      <c r="F12" s="163" t="s">
        <v>20</v>
      </c>
      <c r="G12" s="23"/>
      <c r="H12" s="163" t="s">
        <v>21</v>
      </c>
      <c r="I12" s="23"/>
      <c r="J12" s="163" t="s">
        <v>22</v>
      </c>
      <c r="K12" s="23"/>
      <c r="L12" s="163" t="s">
        <v>23</v>
      </c>
      <c r="M12" s="23"/>
      <c r="N12" s="163" t="s">
        <v>16</v>
      </c>
      <c r="P12" s="163" t="s">
        <v>5</v>
      </c>
      <c r="Q12" s="23"/>
      <c r="R12" s="163" t="s">
        <v>6</v>
      </c>
      <c r="S12" s="23"/>
      <c r="T12" s="163" t="s">
        <v>7</v>
      </c>
      <c r="V12" s="163" t="s">
        <v>5</v>
      </c>
      <c r="W12" s="23"/>
      <c r="X12" s="163" t="s">
        <v>6</v>
      </c>
      <c r="Z12" s="163" t="s">
        <v>5</v>
      </c>
      <c r="AA12" s="23"/>
      <c r="AB12" s="163" t="s">
        <v>12</v>
      </c>
      <c r="AD12" s="163" t="s">
        <v>5</v>
      </c>
      <c r="AE12" s="23"/>
      <c r="AF12" s="163" t="s">
        <v>24</v>
      </c>
      <c r="AG12" s="23"/>
      <c r="AH12" s="163" t="s">
        <v>6</v>
      </c>
      <c r="AI12" s="23"/>
      <c r="AJ12" s="163" t="s">
        <v>7</v>
      </c>
      <c r="AK12" s="23"/>
      <c r="AL12" s="163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5" t="s">
        <v>77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topLeftCell="A3" zoomScale="70" zoomScaleNormal="70" zoomScaleSheetLayoutView="70" workbookViewId="0">
      <selection activeCell="L13" sqref="L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3.85546875" style="1" bestFit="1" customWidth="1"/>
    <col min="23" max="23" width="1" style="1" customWidth="1"/>
    <col min="24" max="24" width="23.710937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9.5703125" style="1" bestFit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6" t="s">
        <v>102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</row>
    <row r="3" spans="2:32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2:32" ht="39" x14ac:dyDescent="0.6">
      <c r="B4" s="166" t="s">
        <v>132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67" t="s">
        <v>91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</row>
    <row r="10" spans="2:32" s="15" customFormat="1" ht="33" customHeight="1" x14ac:dyDescent="0.95">
      <c r="B10" s="156" t="s">
        <v>30</v>
      </c>
      <c r="C10" s="156" t="s">
        <v>30</v>
      </c>
      <c r="D10" s="156" t="s">
        <v>30</v>
      </c>
      <c r="E10" s="156" t="s">
        <v>30</v>
      </c>
      <c r="F10" s="156" t="s">
        <v>30</v>
      </c>
      <c r="G10" s="156" t="s">
        <v>30</v>
      </c>
      <c r="H10" s="156" t="s">
        <v>30</v>
      </c>
      <c r="I10" s="156" t="s">
        <v>30</v>
      </c>
      <c r="J10" s="156" t="s">
        <v>30</v>
      </c>
      <c r="K10" s="139"/>
      <c r="L10" s="156" t="s">
        <v>129</v>
      </c>
      <c r="M10" s="156" t="s">
        <v>2</v>
      </c>
      <c r="N10" s="156" t="s">
        <v>2</v>
      </c>
      <c r="O10" s="156" t="s">
        <v>2</v>
      </c>
      <c r="P10" s="156" t="s">
        <v>2</v>
      </c>
      <c r="Q10" s="139"/>
      <c r="R10" s="156" t="s">
        <v>3</v>
      </c>
      <c r="S10" s="156" t="s">
        <v>3</v>
      </c>
      <c r="T10" s="156" t="s">
        <v>3</v>
      </c>
      <c r="U10" s="156" t="s">
        <v>3</v>
      </c>
      <c r="V10" s="156" t="s">
        <v>3</v>
      </c>
      <c r="W10" s="156" t="s">
        <v>3</v>
      </c>
      <c r="X10" s="156" t="s">
        <v>3</v>
      </c>
      <c r="Y10" s="139"/>
      <c r="Z10" s="156" t="s">
        <v>131</v>
      </c>
      <c r="AA10" s="156" t="s">
        <v>4</v>
      </c>
      <c r="AB10" s="156" t="s">
        <v>4</v>
      </c>
      <c r="AC10" s="156" t="s">
        <v>4</v>
      </c>
      <c r="AD10" s="156" t="s">
        <v>4</v>
      </c>
      <c r="AE10" s="156" t="s">
        <v>4</v>
      </c>
      <c r="AF10" s="156" t="s">
        <v>4</v>
      </c>
    </row>
    <row r="11" spans="2:32" s="15" customFormat="1" ht="29.25" customHeight="1" x14ac:dyDescent="0.95">
      <c r="B11" s="154" t="s">
        <v>31</v>
      </c>
      <c r="C11" s="140"/>
      <c r="D11" s="154" t="s">
        <v>82</v>
      </c>
      <c r="E11" s="140"/>
      <c r="F11" s="154" t="s">
        <v>23</v>
      </c>
      <c r="G11" s="140"/>
      <c r="H11" s="154" t="s">
        <v>32</v>
      </c>
      <c r="I11" s="140"/>
      <c r="J11" s="154" t="s">
        <v>20</v>
      </c>
      <c r="K11" s="139"/>
      <c r="L11" s="154" t="s">
        <v>5</v>
      </c>
      <c r="M11" s="140"/>
      <c r="N11" s="154" t="s">
        <v>6</v>
      </c>
      <c r="O11" s="140"/>
      <c r="P11" s="154" t="s">
        <v>7</v>
      </c>
      <c r="Q11" s="139"/>
      <c r="R11" s="154" t="s">
        <v>8</v>
      </c>
      <c r="S11" s="154" t="s">
        <v>8</v>
      </c>
      <c r="T11" s="154" t="s">
        <v>8</v>
      </c>
      <c r="U11" s="140"/>
      <c r="V11" s="154" t="s">
        <v>9</v>
      </c>
      <c r="W11" s="154" t="s">
        <v>9</v>
      </c>
      <c r="X11" s="154" t="s">
        <v>9</v>
      </c>
      <c r="Y11" s="139"/>
      <c r="Z11" s="154" t="s">
        <v>5</v>
      </c>
      <c r="AA11" s="140"/>
      <c r="AB11" s="154" t="s">
        <v>6</v>
      </c>
      <c r="AC11" s="140"/>
      <c r="AD11" s="154" t="s">
        <v>7</v>
      </c>
      <c r="AE11" s="140"/>
      <c r="AF11" s="154" t="s">
        <v>33</v>
      </c>
    </row>
    <row r="12" spans="2:32" s="15" customFormat="1" ht="49.5" customHeight="1" x14ac:dyDescent="0.95">
      <c r="B12" s="155" t="s">
        <v>31</v>
      </c>
      <c r="C12" s="141"/>
      <c r="D12" s="155" t="s">
        <v>22</v>
      </c>
      <c r="E12" s="141"/>
      <c r="F12" s="155" t="s">
        <v>23</v>
      </c>
      <c r="G12" s="141"/>
      <c r="H12" s="155" t="s">
        <v>32</v>
      </c>
      <c r="I12" s="141"/>
      <c r="J12" s="155" t="s">
        <v>20</v>
      </c>
      <c r="K12" s="139"/>
      <c r="L12" s="155" t="s">
        <v>5</v>
      </c>
      <c r="M12" s="141"/>
      <c r="N12" s="155" t="s">
        <v>6</v>
      </c>
      <c r="O12" s="141"/>
      <c r="P12" s="155" t="s">
        <v>7</v>
      </c>
      <c r="Q12" s="139"/>
      <c r="R12" s="155" t="s">
        <v>5</v>
      </c>
      <c r="S12" s="141"/>
      <c r="T12" s="155" t="s">
        <v>6</v>
      </c>
      <c r="U12" s="141"/>
      <c r="V12" s="155" t="s">
        <v>5</v>
      </c>
      <c r="W12" s="141"/>
      <c r="X12" s="155" t="s">
        <v>12</v>
      </c>
      <c r="Y12" s="139"/>
      <c r="Z12" s="155" t="s">
        <v>5</v>
      </c>
      <c r="AA12" s="141"/>
      <c r="AB12" s="155" t="s">
        <v>6</v>
      </c>
      <c r="AC12" s="141"/>
      <c r="AD12" s="155" t="s">
        <v>7</v>
      </c>
      <c r="AE12" s="141"/>
      <c r="AF12" s="155" t="s">
        <v>33</v>
      </c>
    </row>
    <row r="13" spans="2:32" s="133" customFormat="1" ht="64.5" customHeight="1" x14ac:dyDescent="0.25">
      <c r="B13" s="131" t="s">
        <v>119</v>
      </c>
      <c r="C13" s="136"/>
      <c r="D13" s="129" t="s">
        <v>120</v>
      </c>
      <c r="E13" s="129"/>
      <c r="F13" s="129">
        <v>18</v>
      </c>
      <c r="G13" s="129"/>
      <c r="H13" s="129">
        <v>8</v>
      </c>
      <c r="I13" s="129"/>
      <c r="J13" s="129" t="s">
        <v>103</v>
      </c>
      <c r="K13" s="129"/>
      <c r="L13" s="125">
        <v>1100000</v>
      </c>
      <c r="M13" s="129"/>
      <c r="N13" s="132">
        <v>110000000000</v>
      </c>
      <c r="O13" s="132"/>
      <c r="P13" s="132">
        <v>110000000000</v>
      </c>
      <c r="Q13" s="129"/>
      <c r="R13" s="132">
        <v>0</v>
      </c>
      <c r="S13" s="129"/>
      <c r="T13" s="132">
        <v>0</v>
      </c>
      <c r="U13" s="129"/>
      <c r="V13" s="129"/>
      <c r="W13" s="129"/>
      <c r="X13" s="132"/>
      <c r="Y13" s="129"/>
      <c r="Z13" s="132">
        <v>1100000</v>
      </c>
      <c r="AA13" s="132"/>
      <c r="AB13" s="132">
        <v>110000000000</v>
      </c>
      <c r="AC13" s="132"/>
      <c r="AD13" s="132">
        <v>110000000000</v>
      </c>
      <c r="AE13" s="142"/>
      <c r="AF13" s="143">
        <f>AD13/'سرمایه گذاری ها'!$O$18</f>
        <v>0.25967277140380968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68" t="s">
        <v>77</v>
      </c>
      <c r="C15" s="168"/>
      <c r="D15" s="168"/>
      <c r="E15" s="168"/>
      <c r="F15" s="168"/>
      <c r="G15" s="168"/>
      <c r="H15" s="168"/>
      <c r="I15" s="168"/>
      <c r="J15" s="168"/>
      <c r="K15" s="53"/>
      <c r="L15" s="138">
        <f>SUM(L13:L13)</f>
        <v>1100000</v>
      </c>
      <c r="M15" s="53"/>
      <c r="N15" s="138">
        <f>SUM(N13:N13)</f>
        <v>110000000000</v>
      </c>
      <c r="O15" s="53"/>
      <c r="P15" s="138">
        <f>SUM(P13:P13)</f>
        <v>110000000000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0</v>
      </c>
      <c r="W15" s="53"/>
      <c r="X15" s="138">
        <f>SUM(X13:X13)</f>
        <v>0</v>
      </c>
      <c r="Y15" s="53"/>
      <c r="Z15" s="138">
        <f>SUM(Z13:Z13)</f>
        <v>1100000</v>
      </c>
      <c r="AA15" s="53"/>
      <c r="AB15" s="138">
        <f>SUM(AB13:AB13)</f>
        <v>110000000000</v>
      </c>
      <c r="AC15" s="53"/>
      <c r="AD15" s="138">
        <f>SUM(AD13:AD13)</f>
        <v>110000000000</v>
      </c>
      <c r="AE15" s="55"/>
      <c r="AF15" s="145">
        <f>SUM(AF13:AF13)</f>
        <v>0.25967277140380968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2"/>
  <sheetViews>
    <sheetView rightToLeft="1" view="pageBreakPreview" topLeftCell="A3" zoomScale="80" zoomScaleNormal="80" zoomScaleSheetLayoutView="80" workbookViewId="0">
      <selection activeCell="K21" sqref="K21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8.85546875" style="2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42578125" style="2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8" t="s">
        <v>102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2:28" ht="30" x14ac:dyDescent="0.55000000000000004">
      <c r="B3" s="148" t="s">
        <v>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2:28" ht="30" x14ac:dyDescent="0.55000000000000004">
      <c r="B4" s="148" t="s">
        <v>132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2" t="s">
        <v>88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69" t="s">
        <v>34</v>
      </c>
      <c r="D8" s="149" t="s">
        <v>35</v>
      </c>
      <c r="E8" s="149" t="s">
        <v>35</v>
      </c>
      <c r="F8" s="149" t="s">
        <v>35</v>
      </c>
      <c r="G8" s="149" t="s">
        <v>35</v>
      </c>
      <c r="H8" s="149" t="s">
        <v>35</v>
      </c>
      <c r="I8" s="149" t="s">
        <v>35</v>
      </c>
      <c r="J8" s="149" t="s">
        <v>35</v>
      </c>
      <c r="L8" s="149" t="s">
        <v>129</v>
      </c>
      <c r="N8" s="149" t="s">
        <v>3</v>
      </c>
      <c r="O8" s="149" t="s">
        <v>3</v>
      </c>
      <c r="P8" s="149" t="s">
        <v>3</v>
      </c>
      <c r="R8" s="149" t="s">
        <v>131</v>
      </c>
      <c r="S8" s="149" t="s">
        <v>4</v>
      </c>
      <c r="T8" s="149" t="s">
        <v>4</v>
      </c>
    </row>
    <row r="9" spans="2:28" s="4" customFormat="1" x14ac:dyDescent="0.55000000000000004">
      <c r="B9" s="170" t="s">
        <v>34</v>
      </c>
      <c r="D9" s="171" t="s">
        <v>36</v>
      </c>
      <c r="E9" s="37"/>
      <c r="F9" s="171" t="s">
        <v>37</v>
      </c>
      <c r="G9" s="37"/>
      <c r="H9" s="171" t="s">
        <v>38</v>
      </c>
      <c r="I9" s="37"/>
      <c r="J9" s="171" t="s">
        <v>23</v>
      </c>
      <c r="L9" s="171" t="s">
        <v>39</v>
      </c>
      <c r="N9" s="171" t="s">
        <v>40</v>
      </c>
      <c r="O9" s="37"/>
      <c r="P9" s="171" t="s">
        <v>41</v>
      </c>
      <c r="R9" s="171" t="s">
        <v>39</v>
      </c>
      <c r="S9" s="37"/>
      <c r="T9" s="172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ht="42" x14ac:dyDescent="0.55000000000000004">
      <c r="B11" s="5" t="s">
        <v>133</v>
      </c>
      <c r="C11" s="5"/>
      <c r="D11" s="29" t="s">
        <v>134</v>
      </c>
      <c r="E11" s="5"/>
      <c r="F11" s="5" t="s">
        <v>135</v>
      </c>
      <c r="G11" s="5"/>
      <c r="H11" s="5" t="s">
        <v>136</v>
      </c>
      <c r="I11" s="5"/>
      <c r="J11" s="30">
        <v>22</v>
      </c>
      <c r="K11" s="5"/>
      <c r="L11" s="30">
        <v>0</v>
      </c>
      <c r="M11" s="5"/>
      <c r="N11" s="30">
        <v>180000000000</v>
      </c>
      <c r="O11" s="5"/>
      <c r="P11" s="30">
        <v>0</v>
      </c>
      <c r="Q11" s="5"/>
      <c r="R11" s="30">
        <v>180000000000</v>
      </c>
      <c r="S11" s="5"/>
      <c r="T11" s="33">
        <f>R11/'سرمایه گذاری ها'!$O$18</f>
        <v>0.42491908047896132</v>
      </c>
    </row>
    <row r="12" spans="2:28" s="4" customFormat="1" x14ac:dyDescent="0.55000000000000004">
      <c r="B12" s="5" t="s">
        <v>141</v>
      </c>
      <c r="C12" s="5"/>
      <c r="D12" s="29" t="s">
        <v>138</v>
      </c>
      <c r="E12" s="5"/>
      <c r="F12" s="5" t="s">
        <v>135</v>
      </c>
      <c r="G12" s="5"/>
      <c r="H12" s="5" t="s">
        <v>136</v>
      </c>
      <c r="I12" s="5"/>
      <c r="J12" s="30">
        <v>22</v>
      </c>
      <c r="K12" s="5"/>
      <c r="L12" s="30">
        <v>0</v>
      </c>
      <c r="M12" s="5"/>
      <c r="N12" s="30">
        <v>23000000000</v>
      </c>
      <c r="O12" s="5"/>
      <c r="P12" s="30">
        <v>0</v>
      </c>
      <c r="Q12" s="5"/>
      <c r="R12" s="30">
        <v>23000000000</v>
      </c>
      <c r="S12" s="5"/>
      <c r="T12" s="33"/>
    </row>
    <row r="13" spans="2:28" s="4" customFormat="1" x14ac:dyDescent="0.55000000000000004">
      <c r="B13" s="5" t="s">
        <v>125</v>
      </c>
      <c r="C13" s="5"/>
      <c r="D13" s="29" t="s">
        <v>126</v>
      </c>
      <c r="E13" s="5"/>
      <c r="F13" s="5" t="s">
        <v>115</v>
      </c>
      <c r="G13" s="5"/>
      <c r="H13" s="5" t="s">
        <v>127</v>
      </c>
      <c r="I13" s="5"/>
      <c r="J13" s="30">
        <v>0</v>
      </c>
      <c r="K13" s="5"/>
      <c r="L13" s="30">
        <v>180562278474</v>
      </c>
      <c r="M13" s="5"/>
      <c r="N13" s="30">
        <v>16002385209</v>
      </c>
      <c r="O13" s="5"/>
      <c r="P13" s="30">
        <v>196000600000</v>
      </c>
      <c r="Q13" s="5"/>
      <c r="R13" s="30">
        <v>564063683</v>
      </c>
      <c r="S13" s="5"/>
      <c r="T13" s="33"/>
    </row>
    <row r="14" spans="2:28" s="4" customFormat="1" x14ac:dyDescent="0.55000000000000004">
      <c r="B14" s="5" t="s">
        <v>121</v>
      </c>
      <c r="C14" s="5"/>
      <c r="D14" s="29" t="s">
        <v>122</v>
      </c>
      <c r="E14" s="5"/>
      <c r="F14" s="5" t="s">
        <v>115</v>
      </c>
      <c r="G14" s="5"/>
      <c r="H14" s="5" t="s">
        <v>123</v>
      </c>
      <c r="I14" s="5"/>
      <c r="J14" s="30">
        <v>0</v>
      </c>
      <c r="K14" s="5"/>
      <c r="L14" s="30">
        <v>4867978098</v>
      </c>
      <c r="M14" s="5"/>
      <c r="N14" s="30">
        <v>2160873431</v>
      </c>
      <c r="O14" s="5"/>
      <c r="P14" s="30">
        <v>7000300000</v>
      </c>
      <c r="Q14" s="5"/>
      <c r="R14" s="30">
        <v>28551529</v>
      </c>
      <c r="S14" s="5"/>
      <c r="T14" s="33"/>
    </row>
    <row r="15" spans="2:28" s="4" customFormat="1" x14ac:dyDescent="0.55000000000000004">
      <c r="B15" s="5" t="s">
        <v>113</v>
      </c>
      <c r="C15" s="5"/>
      <c r="D15" s="29" t="s">
        <v>114</v>
      </c>
      <c r="E15" s="5"/>
      <c r="F15" s="5" t="s">
        <v>115</v>
      </c>
      <c r="G15" s="5"/>
      <c r="H15" s="5" t="s">
        <v>116</v>
      </c>
      <c r="I15" s="5"/>
      <c r="J15" s="30">
        <v>0</v>
      </c>
      <c r="K15" s="5"/>
      <c r="L15" s="30">
        <v>9994318</v>
      </c>
      <c r="M15" s="5"/>
      <c r="N15" s="30">
        <v>42275</v>
      </c>
      <c r="O15" s="5"/>
      <c r="P15" s="30">
        <v>0</v>
      </c>
      <c r="Q15" s="5"/>
      <c r="R15" s="30">
        <v>10036593</v>
      </c>
      <c r="S15" s="5"/>
      <c r="T15" s="33">
        <f>R15/'سرمایه گذاری ها'!$O$18</f>
        <v>2.3692999270564332E-5</v>
      </c>
    </row>
    <row r="16" spans="2:28" s="4" customFormat="1" x14ac:dyDescent="0.55000000000000004">
      <c r="B16" s="5" t="s">
        <v>104</v>
      </c>
      <c r="C16" s="5"/>
      <c r="D16" s="29" t="s">
        <v>106</v>
      </c>
      <c r="E16" s="5"/>
      <c r="F16" s="5" t="s">
        <v>42</v>
      </c>
      <c r="G16" s="5"/>
      <c r="H16" s="5" t="s">
        <v>105</v>
      </c>
      <c r="I16" s="5"/>
      <c r="J16" s="30">
        <v>0</v>
      </c>
      <c r="K16" s="5"/>
      <c r="L16" s="30">
        <v>6414839</v>
      </c>
      <c r="M16" s="5"/>
      <c r="N16" s="30">
        <v>0</v>
      </c>
      <c r="O16" s="5"/>
      <c r="P16" s="30">
        <v>0</v>
      </c>
      <c r="Q16" s="5"/>
      <c r="R16" s="30">
        <v>6414839</v>
      </c>
      <c r="S16" s="5"/>
      <c r="T16" s="33">
        <f>R16/'سرمایه گذاری ها'!$O$18</f>
        <v>1.5143263829447666E-5</v>
      </c>
    </row>
    <row r="17" spans="2:20" s="4" customFormat="1" x14ac:dyDescent="0.55000000000000004">
      <c r="B17" s="5" t="s">
        <v>133</v>
      </c>
      <c r="C17" s="5"/>
      <c r="D17" s="29" t="s">
        <v>139</v>
      </c>
      <c r="E17" s="5"/>
      <c r="F17" s="5" t="s">
        <v>115</v>
      </c>
      <c r="G17" s="5"/>
      <c r="H17" s="5" t="s">
        <v>136</v>
      </c>
      <c r="I17" s="5"/>
      <c r="J17" s="30">
        <v>0</v>
      </c>
      <c r="K17" s="5"/>
      <c r="L17" s="30">
        <v>0</v>
      </c>
      <c r="M17" s="5"/>
      <c r="N17" s="30">
        <v>180001080000</v>
      </c>
      <c r="O17" s="5"/>
      <c r="P17" s="30">
        <v>180000155000</v>
      </c>
      <c r="Q17" s="5"/>
      <c r="R17" s="30">
        <v>925000</v>
      </c>
      <c r="S17" s="5"/>
      <c r="T17" s="33">
        <f>R17/'سرمایه گذاری ها'!$O$18</f>
        <v>2.1836119413502178E-6</v>
      </c>
    </row>
    <row r="18" spans="2:20" s="4" customFormat="1" x14ac:dyDescent="0.55000000000000004">
      <c r="B18" s="5" t="s">
        <v>141</v>
      </c>
      <c r="C18" s="5"/>
      <c r="D18" s="29" t="s">
        <v>140</v>
      </c>
      <c r="E18" s="5"/>
      <c r="F18" s="5" t="s">
        <v>115</v>
      </c>
      <c r="G18" s="5"/>
      <c r="H18" s="5" t="s">
        <v>136</v>
      </c>
      <c r="I18" s="5"/>
      <c r="J18" s="30">
        <v>0</v>
      </c>
      <c r="K18" s="5"/>
      <c r="L18" s="30">
        <v>0</v>
      </c>
      <c r="M18" s="5"/>
      <c r="N18" s="30">
        <v>23000200000</v>
      </c>
      <c r="O18" s="5"/>
      <c r="P18" s="30">
        <v>23000125000</v>
      </c>
      <c r="Q18" s="5"/>
      <c r="R18" s="30">
        <v>75000</v>
      </c>
      <c r="S18" s="5"/>
      <c r="T18" s="33">
        <f>R18/'سرمایه گذاری ها'!$O$18</f>
        <v>1.7704961686623388E-7</v>
      </c>
    </row>
    <row r="19" spans="2:20" s="4" customFormat="1" x14ac:dyDescent="0.55000000000000004">
      <c r="B19" s="5" t="s">
        <v>113</v>
      </c>
      <c r="C19" s="5"/>
      <c r="D19" s="29" t="s">
        <v>117</v>
      </c>
      <c r="E19" s="5"/>
      <c r="F19" s="5" t="s">
        <v>42</v>
      </c>
      <c r="G19" s="5"/>
      <c r="H19" s="5" t="s">
        <v>118</v>
      </c>
      <c r="I19" s="5"/>
      <c r="J19" s="30">
        <v>0</v>
      </c>
      <c r="K19" s="5"/>
      <c r="L19" s="30">
        <v>18947</v>
      </c>
      <c r="M19" s="5"/>
      <c r="N19" s="30">
        <v>0</v>
      </c>
      <c r="O19" s="5"/>
      <c r="P19" s="30">
        <v>0</v>
      </c>
      <c r="Q19" s="5"/>
      <c r="R19" s="30">
        <v>18947</v>
      </c>
      <c r="S19" s="5"/>
      <c r="T19" s="33"/>
    </row>
    <row r="20" spans="2:20" ht="27" thickBot="1" x14ac:dyDescent="0.6">
      <c r="B20" s="65" t="s">
        <v>77</v>
      </c>
      <c r="C20" s="65"/>
      <c r="D20" s="65"/>
      <c r="E20" s="65"/>
      <c r="F20" s="65"/>
      <c r="G20" s="65"/>
      <c r="H20" s="65"/>
      <c r="I20" s="65"/>
      <c r="J20" s="65"/>
      <c r="L20" s="10">
        <f>SUM(L11:L18)</f>
        <v>185446665729</v>
      </c>
      <c r="M20" s="3"/>
      <c r="N20" s="10">
        <f>SUM(N11:N18)</f>
        <v>424164580915</v>
      </c>
      <c r="O20" s="3"/>
      <c r="P20" s="10">
        <f>SUM(P11:P18)</f>
        <v>406001180000</v>
      </c>
      <c r="Q20" s="3"/>
      <c r="R20" s="10">
        <f>SUM(R11:R18)</f>
        <v>203610066644</v>
      </c>
      <c r="T20" s="32">
        <f>SUM(T11:T18)</f>
        <v>0.42496027740361958</v>
      </c>
    </row>
    <row r="21" spans="2:20" ht="152.25" customHeight="1" thickTop="1" x14ac:dyDescent="0.55000000000000004"/>
    <row r="22" spans="2:20" ht="33" x14ac:dyDescent="0.8">
      <c r="J22" s="55">
        <v>6</v>
      </c>
    </row>
  </sheetData>
  <sortState xmlns:xlrd2="http://schemas.microsoft.com/office/spreadsheetml/2017/richdata2" ref="B17:T18">
    <sortCondition descending="1" ref="R17:R18"/>
  </sortState>
  <mergeCells count="18"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3" t="s">
        <v>102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2:28" ht="35.25" x14ac:dyDescent="0.6"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2:28" ht="35.25" x14ac:dyDescent="0.6">
      <c r="B4" s="173" t="s">
        <v>132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5" t="s">
        <v>81</v>
      </c>
      <c r="D8" s="148" t="s">
        <v>131</v>
      </c>
      <c r="E8" s="148" t="s">
        <v>4</v>
      </c>
      <c r="F8" s="148" t="s">
        <v>4</v>
      </c>
      <c r="G8" s="148" t="s">
        <v>4</v>
      </c>
      <c r="H8" s="148" t="s">
        <v>4</v>
      </c>
      <c r="I8" s="148" t="s">
        <v>4</v>
      </c>
      <c r="J8" s="148" t="s">
        <v>4</v>
      </c>
      <c r="K8" s="148" t="s">
        <v>4</v>
      </c>
      <c r="L8" s="148" t="s">
        <v>4</v>
      </c>
      <c r="M8" s="148" t="s">
        <v>4</v>
      </c>
      <c r="N8" s="148" t="s">
        <v>4</v>
      </c>
    </row>
    <row r="9" spans="2:28" ht="30" x14ac:dyDescent="0.6">
      <c r="B9" s="175" t="s">
        <v>1</v>
      </c>
      <c r="D9" s="174" t="s">
        <v>5</v>
      </c>
      <c r="E9" s="24"/>
      <c r="F9" s="174" t="s">
        <v>25</v>
      </c>
      <c r="G9" s="24"/>
      <c r="H9" s="174" t="s">
        <v>26</v>
      </c>
      <c r="I9" s="24"/>
      <c r="J9" s="174" t="s">
        <v>27</v>
      </c>
      <c r="K9" s="24"/>
      <c r="L9" s="171" t="s">
        <v>28</v>
      </c>
      <c r="M9" s="24"/>
      <c r="N9" s="174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H9" sqref="H9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8" t="s">
        <v>102</v>
      </c>
      <c r="C2" s="148"/>
      <c r="D2" s="148"/>
      <c r="E2" s="148"/>
      <c r="F2" s="148"/>
      <c r="G2" s="148"/>
      <c r="H2" s="148"/>
    </row>
    <row r="3" spans="2:28" ht="30" x14ac:dyDescent="0.55000000000000004">
      <c r="B3" s="148" t="s">
        <v>43</v>
      </c>
      <c r="C3" s="148"/>
      <c r="D3" s="148"/>
      <c r="E3" s="148"/>
      <c r="F3" s="148"/>
      <c r="G3" s="148"/>
      <c r="H3" s="148"/>
    </row>
    <row r="4" spans="2:28" ht="30" x14ac:dyDescent="0.55000000000000004">
      <c r="B4" s="148" t="s">
        <v>132</v>
      </c>
      <c r="C4" s="148"/>
      <c r="D4" s="148"/>
      <c r="E4" s="148"/>
      <c r="F4" s="148"/>
      <c r="G4" s="148"/>
      <c r="H4" s="148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1" t="s">
        <v>47</v>
      </c>
      <c r="C8" s="39"/>
      <c r="D8" s="151" t="s">
        <v>39</v>
      </c>
      <c r="E8" s="39"/>
      <c r="F8" s="151" t="s">
        <v>66</v>
      </c>
      <c r="G8" s="39"/>
      <c r="H8" s="151" t="s">
        <v>11</v>
      </c>
    </row>
    <row r="9" spans="2:28" s="4" customFormat="1" x14ac:dyDescent="0.55000000000000004">
      <c r="B9" s="4" t="s">
        <v>76</v>
      </c>
      <c r="D9" s="88">
        <f>'درآمد سپرده بانکی'!F17</f>
        <v>4552561169</v>
      </c>
      <c r="F9" s="41">
        <f>D9/$D$13</f>
        <v>1</v>
      </c>
      <c r="G9" s="6"/>
      <c r="H9" s="41">
        <f>D9/'سرمایه گذاری ها'!$O$18</f>
        <v>1.0747056143087252E-2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108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4552561169</v>
      </c>
      <c r="E13" s="25"/>
      <c r="F13" s="70">
        <f>SUM(F9:F11)</f>
        <v>1</v>
      </c>
      <c r="G13" s="64"/>
      <c r="H13" s="71">
        <f>SUM(H9:H11)</f>
        <v>1.0747056143087252E-2</v>
      </c>
    </row>
    <row r="14" spans="2:28" ht="21.75" thickTop="1" x14ac:dyDescent="0.55000000000000004">
      <c r="D14" s="3"/>
    </row>
    <row r="15" spans="2:28" x14ac:dyDescent="0.55000000000000004">
      <c r="H15" s="2" t="s">
        <v>128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2023-04-26T11:19:01Z</cp:lastPrinted>
  <dcterms:created xsi:type="dcterms:W3CDTF">2021-12-28T12:49:50Z</dcterms:created>
  <dcterms:modified xsi:type="dcterms:W3CDTF">2023-05-28T13:23:22Z</dcterms:modified>
</cp:coreProperties>
</file>