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بان\سپهر\"/>
    </mc:Choice>
  </mc:AlternateContent>
  <xr:revisionPtr revIDLastSave="0" documentId="13_ncr:1_{C5C0BDF0-F59C-4CCE-8460-DCA69085238D}" xr6:coauthVersionLast="47" xr6:coauthVersionMax="47" xr10:uidLastSave="{00000000-0000-0000-0000-000000000000}"/>
  <bookViews>
    <workbookView xWindow="-60" yWindow="-60" windowWidth="28920" windowHeight="15720" activeTab="2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1">'سرمایه گذاری ها'!$A$1:$S$22</definedName>
    <definedName name="_xlnm.Print_Area" localSheetId="0">'صفحه اول 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N15" i="5"/>
  <c r="E15" i="16" s="1"/>
  <c r="P15" i="5"/>
  <c r="R15" i="5"/>
  <c r="T15" i="5"/>
  <c r="V15" i="5"/>
  <c r="X15" i="5"/>
  <c r="Z15" i="5"/>
  <c r="AB15" i="5"/>
  <c r="AD15" i="5"/>
  <c r="J23" i="13"/>
  <c r="F23" i="13"/>
  <c r="L25" i="6"/>
  <c r="E14" i="16" s="1"/>
  <c r="N25" i="6"/>
  <c r="P25" i="6"/>
  <c r="R25" i="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1" i="7"/>
  <c r="L21" i="7"/>
  <c r="M21" i="7"/>
  <c r="N21" i="7"/>
  <c r="O21" i="7"/>
  <c r="P21" i="7"/>
  <c r="R21" i="7"/>
  <c r="S21" i="7"/>
  <c r="T21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AA13" i="1" s="1"/>
  <c r="T18" i="6" l="1"/>
  <c r="T19" i="6"/>
  <c r="T20" i="6"/>
  <c r="F9" i="15"/>
  <c r="F10" i="15"/>
  <c r="G17" i="16"/>
  <c r="M14" i="16"/>
  <c r="M17" i="16" s="1"/>
  <c r="K17" i="16"/>
  <c r="I17" i="16"/>
  <c r="AA14" i="1" l="1"/>
  <c r="T12" i="6"/>
  <c r="T16" i="6"/>
  <c r="T23" i="6"/>
  <c r="T22" i="6"/>
  <c r="T13" i="6"/>
  <c r="T17" i="6"/>
  <c r="T14" i="6"/>
  <c r="T21" i="6"/>
  <c r="T15" i="6"/>
  <c r="AF15" i="5"/>
  <c r="T11" i="6"/>
  <c r="AA12" i="1"/>
  <c r="AA11" i="1"/>
  <c r="F13" i="15"/>
  <c r="H11" i="15"/>
  <c r="H10" i="15"/>
  <c r="H9" i="15"/>
  <c r="Q17" i="16"/>
  <c r="Q16" i="16"/>
  <c r="Q14" i="16"/>
  <c r="Q15" i="16"/>
  <c r="Q13" i="16"/>
  <c r="T25" i="6" l="1"/>
  <c r="H13" i="15"/>
  <c r="AA16" i="1"/>
</calcChain>
</file>

<file path=xl/sharedStrings.xml><?xml version="1.0" encoding="utf-8"?>
<sst xmlns="http://schemas.openxmlformats.org/spreadsheetml/2006/main" count="366" uniqueCount="109">
  <si>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</si>
  <si>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</si>
  <si>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</si>
  <si>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</si>
  <si>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</si>
  <si>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</si>
  <si>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</si>
  <si>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</si>
  <si>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</si>
  <si>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</si>
  <si>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</si>
  <si>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</si>
  <si>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</si>
  <si>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</si>
  <si>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</si>
  <si>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</si>
  <si>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</si>
  <si>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</si>
  <si>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</si>
  <si>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</si>
  <si>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</si>
  <si>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</si>
  <si>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</si>
  <si>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</si>
  <si>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</si>
  <si>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</si>
  <si>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</si>
  <si>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</si>
  <si>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</si>
  <si>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</si>
  <si>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</si>
  <si>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</si>
  <si>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</si>
  <si>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</si>
  <si>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</si>
  <si>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</si>
  <si>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</si>
  <si>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</si>
  <si>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</si>
  <si>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</si>
  <si>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</si>
  <si>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</si>
  <si>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</si>
  <si>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</si>
  <si>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</si>
  <si>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</si>
  <si>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</si>
  <si>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</si>
  <si>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</si>
  <si>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</si>
  <si>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</si>
  <si>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</si>
  <si>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</si>
  <si>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</si>
  <si>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</si>
  <si>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</si>
  <si>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</si>
  <si>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</si>
  <si>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</si>
  <si>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</si>
  <si>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</si>
  <si>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</si>
  <si>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</si>
  <si>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</si>
  <si>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</si>
  <si>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</si>
  <si>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</si>
  <si>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</si>
  <si>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</si>
  <si>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</si>
  <si>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</si>
  <si>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</si>
  <si>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</si>
  <si>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</si>
  <si>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</si>
  <si>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</si>
  <si>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</si>
  <si>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</si>
  <si>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</si>
  <si>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</si>
  <si>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</si>
  <si>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</si>
  <si>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</si>
  <si>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</si>
  <si>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</si>
  <si>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</si>
  <si>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</si>
  <si>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</si>
  <si>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</si>
  <si>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</si>
  <si>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</si>
  <si>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</si>
  <si>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</si>
  <si>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</si>
  <si>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</si>
  <si>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 xml:space="preserve"> 1402/08/30</t>
  </si>
  <si>
    <t xml:space="preserve"> 1402/07/30</t>
  </si>
  <si>
    <t>برای ماه منتهی به 1402/08/30</t>
  </si>
  <si>
    <t>برای ماه منتهی به  1402/08/30</t>
  </si>
  <si>
    <t>026660386000000005</t>
  </si>
  <si>
    <t>1402/04/07</t>
  </si>
  <si>
    <t>بانک گردشگری اقدسیه</t>
  </si>
  <si>
    <t>14133315099841</t>
  </si>
  <si>
    <t>1402/07/26</t>
  </si>
  <si>
    <t>141.9967.1509984.1</t>
  </si>
  <si>
    <t>1402/07/25</t>
  </si>
  <si>
    <t>گواهی سپرده مدت دار بانک ملت 1400/12/28</t>
  </si>
  <si>
    <t xml:space="preserve">* کل سرمایه گذاری های انجام شده در طرح های جسورانه 640 میلیارد ریال است که 200 میلیارد ریال آن پرداخت شده و 440 میلیارد ریال تعهد سرمایه گذاری ایجاد شده مطابق قراردادهای بین صندوق و طرح ها پرداخت خواهد شد. </t>
  </si>
  <si>
    <t>بازی سازان بزرگ راهی نو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</si>
</sst>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594876</xdr:colOff>
      <xdr:row>61</xdr:row>
      <xdr:rowOff>34636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888A47-37BC-B100-7F53-42FF0509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463533" y="0"/>
          <a:ext cx="8474649" cy="11655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="55" zoomScaleNormal="100" zoomScaleSheetLayoutView="55" workbookViewId="0">
      <selection activeCell="R44" sqref="R44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30" zoomScaleNormal="85" zoomScaleSheetLayoutView="100" workbookViewId="0">
      <selection activeCell="C7" sqref="C7:Q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4" t="s">
        <v>55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3:17" ht="30" x14ac:dyDescent="0.55000000000000004"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3:17" ht="30" x14ac:dyDescent="0.55000000000000004">
      <c r="C4" s="94" t="s">
        <v>97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98" t="s">
        <v>47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9" spans="3:17" s="6" customFormat="1" ht="34.5" customHeight="1" x14ac:dyDescent="0.25">
      <c r="C9" s="95" t="s">
        <v>51</v>
      </c>
      <c r="D9" s="95" t="s">
        <v>96</v>
      </c>
      <c r="E9" s="95" t="s">
        <v>2</v>
      </c>
      <c r="F9" s="95" t="s">
        <v>2</v>
      </c>
      <c r="G9" s="95" t="s">
        <v>2</v>
      </c>
      <c r="I9" s="95" t="s">
        <v>3</v>
      </c>
      <c r="J9" s="95" t="s">
        <v>3</v>
      </c>
      <c r="K9" s="95" t="s">
        <v>3</v>
      </c>
      <c r="M9" s="95" t="s">
        <v>95</v>
      </c>
      <c r="N9" s="95" t="s">
        <v>4</v>
      </c>
      <c r="O9" s="95" t="s">
        <v>4</v>
      </c>
      <c r="P9" s="95" t="s">
        <v>4</v>
      </c>
      <c r="Q9" s="95" t="s">
        <v>4</v>
      </c>
    </row>
    <row r="10" spans="3:17" s="27" customFormat="1" ht="24" x14ac:dyDescent="0.25">
      <c r="C10" s="95"/>
      <c r="D10" s="75"/>
      <c r="E10" s="96" t="s">
        <v>6</v>
      </c>
      <c r="F10" s="75"/>
      <c r="G10" s="96" t="s">
        <v>7</v>
      </c>
      <c r="I10" s="96" t="s">
        <v>52</v>
      </c>
      <c r="J10" s="75"/>
      <c r="K10" s="96" t="s">
        <v>53</v>
      </c>
      <c r="M10" s="96" t="s">
        <v>6</v>
      </c>
      <c r="N10" s="75"/>
      <c r="O10" s="96" t="s">
        <v>7</v>
      </c>
      <c r="Q10" s="96" t="s">
        <v>11</v>
      </c>
    </row>
    <row r="11" spans="3:17" s="27" customFormat="1" ht="24" x14ac:dyDescent="0.25">
      <c r="C11" s="95"/>
      <c r="D11" s="76"/>
      <c r="E11" s="97" t="s">
        <v>6</v>
      </c>
      <c r="F11" s="76"/>
      <c r="G11" s="97" t="s">
        <v>7</v>
      </c>
      <c r="I11" s="97"/>
      <c r="J11" s="76"/>
      <c r="K11" s="97"/>
      <c r="M11" s="97" t="s">
        <v>6</v>
      </c>
      <c r="N11" s="76"/>
      <c r="O11" s="97" t="s">
        <v>7</v>
      </c>
      <c r="Q11" s="97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94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0.30143296065557179</v>
      </c>
    </row>
    <row r="14" spans="3:17" x14ac:dyDescent="0.55000000000000004">
      <c r="C14" s="2" t="s">
        <v>54</v>
      </c>
      <c r="E14" s="3">
        <f>سپرده!L25</f>
        <v>461877333823</v>
      </c>
      <c r="G14" s="3">
        <f>E14</f>
        <v>461877333823</v>
      </c>
      <c r="I14" s="3">
        <f>سپرده!N25</f>
        <v>9740634519</v>
      </c>
      <c r="K14" s="3">
        <f>سپرده!P25</f>
        <v>8120520800</v>
      </c>
      <c r="M14" s="3">
        <f>سپرده!R25</f>
        <v>463497447542</v>
      </c>
      <c r="O14" s="3">
        <f>سپرده!R25</f>
        <v>463497447542</v>
      </c>
      <c r="Q14" s="8">
        <f>O14/$O$17</f>
        <v>0.69856703934442821</v>
      </c>
    </row>
    <row r="15" spans="3:17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661877333823</v>
      </c>
      <c r="F17" s="3"/>
      <c r="G17" s="9">
        <f>SUM(G12:G16)</f>
        <v>661877333823</v>
      </c>
      <c r="H17" s="3"/>
      <c r="I17" s="9">
        <f>SUM(I12:I16)</f>
        <v>9740634519</v>
      </c>
      <c r="J17" s="3"/>
      <c r="K17" s="9">
        <f>SUM(K12:K16)</f>
        <v>8120520800</v>
      </c>
      <c r="L17" s="3"/>
      <c r="M17" s="9">
        <f>SUM(M12:M16)</f>
        <v>663497447542</v>
      </c>
      <c r="N17" s="3"/>
      <c r="O17" s="9">
        <f>SUM(O12:O16)</f>
        <v>663497447542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3" t="s">
        <v>107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tabSelected="1" view="pageBreakPreview" zoomScale="50" zoomScaleNormal="50" zoomScaleSheetLayoutView="50" workbookViewId="0">
      <selection activeCell="E21" sqref="E21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2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104" t="s">
        <v>55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3:27" ht="46.5" x14ac:dyDescent="0.8">
      <c r="C3" s="104" t="s">
        <v>0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3:27" ht="46.5" x14ac:dyDescent="0.8">
      <c r="C4" s="104" t="s">
        <v>98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3:27" ht="147" customHeight="1" x14ac:dyDescent="0.8"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3:27" ht="39" x14ac:dyDescent="0.8">
      <c r="C6" s="103" t="s">
        <v>62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8" spans="3:27" s="45" customFormat="1" ht="34.5" customHeight="1" x14ac:dyDescent="0.25">
      <c r="C8" s="99" t="s">
        <v>1</v>
      </c>
      <c r="E8" s="102" t="s">
        <v>96</v>
      </c>
      <c r="F8" s="102" t="s">
        <v>2</v>
      </c>
      <c r="G8" s="102" t="s">
        <v>2</v>
      </c>
      <c r="H8" s="102" t="s">
        <v>2</v>
      </c>
      <c r="I8" s="102" t="s">
        <v>2</v>
      </c>
      <c r="J8" s="105"/>
      <c r="K8" s="102" t="s">
        <v>3</v>
      </c>
      <c r="L8" s="102" t="s">
        <v>3</v>
      </c>
      <c r="M8" s="102" t="s">
        <v>3</v>
      </c>
      <c r="N8" s="102" t="s">
        <v>3</v>
      </c>
      <c r="O8" s="102" t="s">
        <v>3</v>
      </c>
      <c r="P8" s="102" t="s">
        <v>3</v>
      </c>
      <c r="Q8" s="102" t="s">
        <v>3</v>
      </c>
      <c r="R8" s="105"/>
      <c r="S8" s="102" t="s">
        <v>95</v>
      </c>
      <c r="T8" s="102" t="s">
        <v>4</v>
      </c>
      <c r="U8" s="102" t="s">
        <v>4</v>
      </c>
      <c r="V8" s="102" t="s">
        <v>4</v>
      </c>
      <c r="W8" s="102" t="s">
        <v>4</v>
      </c>
      <c r="X8" s="102" t="s">
        <v>4</v>
      </c>
      <c r="Y8" s="102" t="s">
        <v>4</v>
      </c>
      <c r="Z8" s="102" t="s">
        <v>4</v>
      </c>
      <c r="AA8" s="102" t="s">
        <v>4</v>
      </c>
    </row>
    <row r="9" spans="3:27" s="45" customFormat="1" ht="44.25" customHeight="1" x14ac:dyDescent="0.25">
      <c r="C9" s="99" t="s">
        <v>1</v>
      </c>
      <c r="D9" s="105"/>
      <c r="E9" s="100" t="s">
        <v>5</v>
      </c>
      <c r="F9" s="106"/>
      <c r="G9" s="100" t="s">
        <v>6</v>
      </c>
      <c r="H9" s="46"/>
      <c r="I9" s="100" t="s">
        <v>7</v>
      </c>
      <c r="J9" s="105"/>
      <c r="K9" s="100" t="s">
        <v>8</v>
      </c>
      <c r="L9" s="100" t="s">
        <v>8</v>
      </c>
      <c r="M9" s="100" t="s">
        <v>8</v>
      </c>
      <c r="N9" s="46"/>
      <c r="O9" s="100" t="s">
        <v>9</v>
      </c>
      <c r="P9" s="100" t="s">
        <v>9</v>
      </c>
      <c r="Q9" s="100" t="s">
        <v>9</v>
      </c>
      <c r="R9" s="105"/>
      <c r="S9" s="100" t="s">
        <v>5</v>
      </c>
      <c r="T9" s="106"/>
      <c r="U9" s="100" t="s">
        <v>10</v>
      </c>
      <c r="V9" s="106"/>
      <c r="W9" s="100" t="s">
        <v>6</v>
      </c>
      <c r="X9" s="106"/>
      <c r="Y9" s="100" t="s">
        <v>7</v>
      </c>
      <c r="Z9" s="105"/>
      <c r="AA9" s="100" t="s">
        <v>11</v>
      </c>
    </row>
    <row r="10" spans="3:27" s="45" customFormat="1" ht="54" customHeight="1" x14ac:dyDescent="0.25">
      <c r="C10" s="99" t="s">
        <v>1</v>
      </c>
      <c r="D10" s="105"/>
      <c r="E10" s="101" t="s">
        <v>5</v>
      </c>
      <c r="F10" s="107"/>
      <c r="G10" s="101" t="s">
        <v>6</v>
      </c>
      <c r="H10" s="47"/>
      <c r="I10" s="101" t="s">
        <v>7</v>
      </c>
      <c r="J10" s="105"/>
      <c r="K10" s="101" t="s">
        <v>5</v>
      </c>
      <c r="L10" s="47"/>
      <c r="M10" s="101" t="s">
        <v>6</v>
      </c>
      <c r="N10" s="47"/>
      <c r="O10" s="101" t="s">
        <v>5</v>
      </c>
      <c r="P10" s="47"/>
      <c r="Q10" s="101" t="s">
        <v>12</v>
      </c>
      <c r="R10" s="105"/>
      <c r="S10" s="101" t="s">
        <v>5</v>
      </c>
      <c r="T10" s="107"/>
      <c r="U10" s="101" t="s">
        <v>10</v>
      </c>
      <c r="V10" s="107"/>
      <c r="W10" s="101" t="s">
        <v>6</v>
      </c>
      <c r="X10" s="107"/>
      <c r="Y10" s="101" t="s">
        <v>7</v>
      </c>
      <c r="Z10" s="105"/>
      <c r="AA10" s="101" t="s">
        <v>11</v>
      </c>
    </row>
    <row r="11" spans="3:27" x14ac:dyDescent="0.8">
      <c r="C11" s="48" t="s">
        <v>61</v>
      </c>
      <c r="E11" s="49"/>
      <c r="G11" s="49">
        <v>80000000000</v>
      </c>
      <c r="I11" s="49">
        <v>80000000000</v>
      </c>
      <c r="K11" s="49"/>
      <c r="M11" s="49"/>
      <c r="O11" s="49"/>
      <c r="Q11" s="49"/>
      <c r="S11" s="49"/>
      <c r="U11" s="49"/>
      <c r="W11" s="49">
        <v>80000000000</v>
      </c>
      <c r="Y11" s="49">
        <v>80000000000</v>
      </c>
      <c r="AA11" s="50">
        <f>Y11/'سرمایه گذاری ها'!$O$17</f>
        <v>0.12057318426222872</v>
      </c>
    </row>
    <row r="12" spans="3:27" x14ac:dyDescent="0.8">
      <c r="C12" s="31" t="s">
        <v>73</v>
      </c>
      <c r="E12" s="49"/>
      <c r="G12" s="49">
        <v>30000000000</v>
      </c>
      <c r="I12" s="49">
        <v>30000000000</v>
      </c>
      <c r="K12" s="49"/>
      <c r="M12" s="49"/>
      <c r="O12" s="49"/>
      <c r="Q12" s="49"/>
      <c r="S12" s="49"/>
      <c r="U12" s="49"/>
      <c r="W12" s="49">
        <v>30000000000</v>
      </c>
      <c r="Y12" s="49">
        <v>30000000000</v>
      </c>
      <c r="AA12" s="50">
        <f>Y12/'سرمایه گذاری ها'!$O$17</f>
        <v>4.521494409833577E-2</v>
      </c>
    </row>
    <row r="13" spans="3:27" x14ac:dyDescent="0.8">
      <c r="C13" s="31" t="s">
        <v>86</v>
      </c>
      <c r="E13" s="49"/>
      <c r="G13" s="49">
        <v>70000000000</v>
      </c>
      <c r="I13" s="49">
        <v>70000000000</v>
      </c>
      <c r="K13" s="49"/>
      <c r="M13" s="49"/>
      <c r="O13" s="49"/>
      <c r="Q13" s="49"/>
      <c r="S13" s="49"/>
      <c r="U13" s="49"/>
      <c r="W13" s="49">
        <v>70000000000</v>
      </c>
      <c r="Y13" s="49">
        <v>70000000000</v>
      </c>
      <c r="AA13" s="50">
        <f>Y13/'سرمایه گذاری ها'!$O$17</f>
        <v>0.10550153622945013</v>
      </c>
    </row>
    <row r="14" spans="3:27" x14ac:dyDescent="0.8">
      <c r="C14" s="31" t="s">
        <v>108</v>
      </c>
      <c r="E14" s="49"/>
      <c r="G14" s="49">
        <v>20000000000</v>
      </c>
      <c r="I14" s="49">
        <v>20000000000</v>
      </c>
      <c r="K14" s="49"/>
      <c r="M14" s="49"/>
      <c r="O14" s="49"/>
      <c r="Q14" s="49"/>
      <c r="S14" s="49"/>
      <c r="U14" s="49"/>
      <c r="W14" s="49">
        <v>20000000000</v>
      </c>
      <c r="Y14" s="49">
        <v>20000000000</v>
      </c>
      <c r="AA14" s="50">
        <f>Y14/'سرمایه گذاری ها'!$O$17</f>
        <v>3.0143296065557181E-2</v>
      </c>
    </row>
    <row r="15" spans="3:27" ht="18" customHeight="1" x14ac:dyDescent="0.8">
      <c r="E15" s="49"/>
      <c r="G15" s="49"/>
      <c r="I15" s="49"/>
      <c r="K15" s="49"/>
      <c r="M15" s="49"/>
      <c r="O15" s="49"/>
      <c r="Q15" s="49"/>
      <c r="S15" s="49"/>
      <c r="U15" s="49"/>
      <c r="W15" s="49"/>
      <c r="Y15" s="49"/>
      <c r="AA15" s="50"/>
    </row>
    <row r="16" spans="3:27" ht="33.75" thickBot="1" x14ac:dyDescent="0.85">
      <c r="C16" s="31" t="s">
        <v>46</v>
      </c>
      <c r="E16" s="51"/>
      <c r="F16" s="49"/>
      <c r="G16" s="51">
        <f>SUM(G11:G14)</f>
        <v>200000000000</v>
      </c>
      <c r="H16" s="51"/>
      <c r="I16" s="51">
        <f>SUM(I11:I14)</f>
        <v>200000000000</v>
      </c>
      <c r="J16" s="49"/>
      <c r="K16" s="51">
        <f>SUM(K11:K14)</f>
        <v>0</v>
      </c>
      <c r="L16" s="51"/>
      <c r="M16" s="51">
        <f>SUM(M11:M14)</f>
        <v>0</v>
      </c>
      <c r="N16" s="51"/>
      <c r="O16" s="51">
        <f>SUM(O11:O14)</f>
        <v>0</v>
      </c>
      <c r="P16" s="51"/>
      <c r="Q16" s="51">
        <f>SUM(Q11:Q14)</f>
        <v>0</v>
      </c>
      <c r="R16" s="49"/>
      <c r="S16" s="51">
        <f>SUM(S11:S14)</f>
        <v>0</v>
      </c>
      <c r="T16" s="51"/>
      <c r="U16" s="51">
        <f>SUM(U11:U14)</f>
        <v>0</v>
      </c>
      <c r="V16" s="51"/>
      <c r="W16" s="51">
        <f>SUM(W11:W14)</f>
        <v>200000000000</v>
      </c>
      <c r="X16" s="51"/>
      <c r="Y16" s="51">
        <f>SUM(Y11:Y14)</f>
        <v>200000000000</v>
      </c>
      <c r="Z16" s="49"/>
      <c r="AA16" s="53">
        <f>SUM(AA11:AA14)</f>
        <v>0.30143296065557179</v>
      </c>
    </row>
    <row r="17" spans="15:15" ht="63.75" customHeight="1" thickTop="1" x14ac:dyDescent="0.8"/>
    <row r="18" spans="15:15" ht="30.75" customHeight="1" x14ac:dyDescent="0.95">
      <c r="O18" s="67">
        <v>2</v>
      </c>
    </row>
  </sheetData>
  <sortState xmlns:xlrd2="http://schemas.microsoft.com/office/spreadsheetml/2017/richdata2"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0" t="s">
        <v>55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2:32" ht="39" x14ac:dyDescent="0.6">
      <c r="B3" s="110" t="s">
        <v>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2:32" ht="39" x14ac:dyDescent="0.6">
      <c r="B4" s="110" t="s">
        <v>98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08" t="s">
        <v>89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</row>
    <row r="10" spans="2:32" s="13" customFormat="1" ht="33" customHeight="1" x14ac:dyDescent="0.95">
      <c r="B10" s="102" t="s">
        <v>16</v>
      </c>
      <c r="C10" s="102" t="s">
        <v>16</v>
      </c>
      <c r="D10" s="102" t="s">
        <v>16</v>
      </c>
      <c r="E10" s="102" t="s">
        <v>16</v>
      </c>
      <c r="F10" s="102" t="s">
        <v>16</v>
      </c>
      <c r="G10" s="102" t="s">
        <v>16</v>
      </c>
      <c r="H10" s="102" t="s">
        <v>16</v>
      </c>
      <c r="I10" s="102" t="s">
        <v>16</v>
      </c>
      <c r="J10" s="102" t="s">
        <v>16</v>
      </c>
      <c r="K10" s="80"/>
      <c r="L10" s="102" t="s">
        <v>96</v>
      </c>
      <c r="M10" s="102" t="s">
        <v>2</v>
      </c>
      <c r="N10" s="102" t="s">
        <v>2</v>
      </c>
      <c r="O10" s="102" t="s">
        <v>2</v>
      </c>
      <c r="P10" s="102" t="s">
        <v>2</v>
      </c>
      <c r="Q10" s="80"/>
      <c r="R10" s="102" t="s">
        <v>3</v>
      </c>
      <c r="S10" s="102" t="s">
        <v>3</v>
      </c>
      <c r="T10" s="102" t="s">
        <v>3</v>
      </c>
      <c r="U10" s="102" t="s">
        <v>3</v>
      </c>
      <c r="V10" s="102" t="s">
        <v>3</v>
      </c>
      <c r="W10" s="102" t="s">
        <v>3</v>
      </c>
      <c r="X10" s="102" t="s">
        <v>3</v>
      </c>
      <c r="Y10" s="80"/>
      <c r="Z10" s="102" t="s">
        <v>95</v>
      </c>
      <c r="AA10" s="102" t="s">
        <v>4</v>
      </c>
      <c r="AB10" s="102" t="s">
        <v>4</v>
      </c>
      <c r="AC10" s="102" t="s">
        <v>4</v>
      </c>
      <c r="AD10" s="102" t="s">
        <v>4</v>
      </c>
      <c r="AE10" s="102" t="s">
        <v>4</v>
      </c>
      <c r="AF10" s="102" t="s">
        <v>4</v>
      </c>
    </row>
    <row r="11" spans="2:32" s="13" customFormat="1" ht="29.25" customHeight="1" x14ac:dyDescent="0.95">
      <c r="B11" s="100" t="s">
        <v>17</v>
      </c>
      <c r="C11" s="81"/>
      <c r="D11" s="100" t="s">
        <v>49</v>
      </c>
      <c r="E11" s="81"/>
      <c r="F11" s="100" t="s">
        <v>15</v>
      </c>
      <c r="G11" s="81"/>
      <c r="H11" s="100" t="s">
        <v>18</v>
      </c>
      <c r="I11" s="81"/>
      <c r="J11" s="100" t="s">
        <v>13</v>
      </c>
      <c r="K11" s="80"/>
      <c r="L11" s="100" t="s">
        <v>5</v>
      </c>
      <c r="M11" s="81"/>
      <c r="N11" s="100" t="s">
        <v>6</v>
      </c>
      <c r="O11" s="81"/>
      <c r="P11" s="100" t="s">
        <v>7</v>
      </c>
      <c r="Q11" s="80"/>
      <c r="R11" s="100" t="s">
        <v>8</v>
      </c>
      <c r="S11" s="100" t="s">
        <v>8</v>
      </c>
      <c r="T11" s="100" t="s">
        <v>8</v>
      </c>
      <c r="U11" s="81"/>
      <c r="V11" s="100" t="s">
        <v>9</v>
      </c>
      <c r="W11" s="100" t="s">
        <v>9</v>
      </c>
      <c r="X11" s="100" t="s">
        <v>9</v>
      </c>
      <c r="Y11" s="80"/>
      <c r="Z11" s="100" t="s">
        <v>5</v>
      </c>
      <c r="AA11" s="81"/>
      <c r="AB11" s="100" t="s">
        <v>6</v>
      </c>
      <c r="AC11" s="81"/>
      <c r="AD11" s="100" t="s">
        <v>7</v>
      </c>
      <c r="AE11" s="81"/>
      <c r="AF11" s="100" t="s">
        <v>19</v>
      </c>
    </row>
    <row r="12" spans="2:32" s="13" customFormat="1" ht="49.5" customHeight="1" x14ac:dyDescent="0.95">
      <c r="B12" s="101" t="s">
        <v>17</v>
      </c>
      <c r="C12" s="82"/>
      <c r="D12" s="101" t="s">
        <v>14</v>
      </c>
      <c r="E12" s="82"/>
      <c r="F12" s="101" t="s">
        <v>15</v>
      </c>
      <c r="G12" s="82"/>
      <c r="H12" s="101" t="s">
        <v>18</v>
      </c>
      <c r="I12" s="82"/>
      <c r="J12" s="101" t="s">
        <v>13</v>
      </c>
      <c r="K12" s="80"/>
      <c r="L12" s="101" t="s">
        <v>5</v>
      </c>
      <c r="M12" s="82"/>
      <c r="N12" s="101" t="s">
        <v>6</v>
      </c>
      <c r="O12" s="82"/>
      <c r="P12" s="101" t="s">
        <v>7</v>
      </c>
      <c r="Q12" s="80"/>
      <c r="R12" s="101" t="s">
        <v>5</v>
      </c>
      <c r="S12" s="82"/>
      <c r="T12" s="101" t="s">
        <v>6</v>
      </c>
      <c r="U12" s="82"/>
      <c r="V12" s="101" t="s">
        <v>5</v>
      </c>
      <c r="W12" s="82"/>
      <c r="X12" s="101" t="s">
        <v>12</v>
      </c>
      <c r="Y12" s="80"/>
      <c r="Z12" s="101" t="s">
        <v>5</v>
      </c>
      <c r="AA12" s="82"/>
      <c r="AB12" s="101" t="s">
        <v>6</v>
      </c>
      <c r="AC12" s="82"/>
      <c r="AD12" s="101" t="s">
        <v>7</v>
      </c>
      <c r="AE12" s="82"/>
      <c r="AF12" s="101" t="s">
        <v>19</v>
      </c>
    </row>
    <row r="13" spans="2:32" s="74" customFormat="1" ht="64.5" customHeight="1" x14ac:dyDescent="0.25">
      <c r="B13" s="72"/>
      <c r="C13" s="77"/>
      <c r="D13" s="70"/>
      <c r="E13" s="70"/>
      <c r="F13" s="70"/>
      <c r="G13" s="70"/>
      <c r="H13" s="70"/>
      <c r="I13" s="70"/>
      <c r="J13" s="70"/>
      <c r="K13" s="70"/>
      <c r="L13" s="68"/>
      <c r="M13" s="70"/>
      <c r="N13" s="73"/>
      <c r="O13" s="73"/>
      <c r="P13" s="73"/>
      <c r="Q13" s="70"/>
      <c r="R13" s="73"/>
      <c r="S13" s="70"/>
      <c r="T13" s="73"/>
      <c r="U13" s="70"/>
      <c r="V13" s="70"/>
      <c r="W13" s="70"/>
      <c r="X13" s="73"/>
      <c r="Y13" s="70"/>
      <c r="Z13" s="73"/>
      <c r="AA13" s="73"/>
      <c r="AB13" s="73"/>
      <c r="AC13" s="73"/>
      <c r="AD13" s="73"/>
      <c r="AE13" s="83"/>
      <c r="AF13" s="84"/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31"/>
      <c r="AF14" s="85"/>
    </row>
    <row r="15" spans="2:32" ht="33.75" thickBot="1" x14ac:dyDescent="0.85">
      <c r="B15" s="109" t="s">
        <v>46</v>
      </c>
      <c r="C15" s="109"/>
      <c r="D15" s="109"/>
      <c r="E15" s="109"/>
      <c r="F15" s="109"/>
      <c r="G15" s="109"/>
      <c r="H15" s="109"/>
      <c r="I15" s="109"/>
      <c r="J15" s="109"/>
      <c r="K15" s="29"/>
      <c r="L15" s="79">
        <f>SUM(L13:L13)</f>
        <v>0</v>
      </c>
      <c r="M15" s="29"/>
      <c r="N15" s="79">
        <f>SUM(N13:N13)</f>
        <v>0</v>
      </c>
      <c r="O15" s="29"/>
      <c r="P15" s="79">
        <f>SUM(P13:P13)</f>
        <v>0</v>
      </c>
      <c r="Q15" s="29"/>
      <c r="R15" s="79">
        <f>SUM(R13:R13)</f>
        <v>0</v>
      </c>
      <c r="S15" s="29"/>
      <c r="T15" s="79">
        <f>SUM(T13:T13)</f>
        <v>0</v>
      </c>
      <c r="U15" s="29"/>
      <c r="V15" s="79">
        <f>SUM(V13:V13)</f>
        <v>0</v>
      </c>
      <c r="W15" s="29"/>
      <c r="X15" s="79">
        <f>SUM(X13:X13)</f>
        <v>0</v>
      </c>
      <c r="Y15" s="29"/>
      <c r="Z15" s="79">
        <f>SUM(Z13:Z13)</f>
        <v>0</v>
      </c>
      <c r="AA15" s="29"/>
      <c r="AB15" s="79">
        <f>SUM(AB13:AB13)</f>
        <v>0</v>
      </c>
      <c r="AC15" s="29"/>
      <c r="AD15" s="79">
        <f>SUM(AD13:AD13)</f>
        <v>0</v>
      </c>
      <c r="AE15" s="31"/>
      <c r="AF15" s="86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view="pageBreakPreview" topLeftCell="A3" zoomScale="80" zoomScaleNormal="80" zoomScaleSheetLayoutView="80" workbookViewId="0">
      <selection activeCell="T25" sqref="T25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94" t="s">
        <v>55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2:28" ht="22.5" customHeight="1" x14ac:dyDescent="0.55000000000000004"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8" ht="22.5" customHeight="1" x14ac:dyDescent="0.55000000000000004">
      <c r="B4" s="94" t="s">
        <v>98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98" t="s">
        <v>90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12" t="s">
        <v>20</v>
      </c>
      <c r="D8" s="95" t="s">
        <v>21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L8" s="95" t="s">
        <v>96</v>
      </c>
      <c r="N8" s="95" t="s">
        <v>3</v>
      </c>
      <c r="O8" s="95" t="s">
        <v>3</v>
      </c>
      <c r="P8" s="95" t="s">
        <v>3</v>
      </c>
      <c r="R8" s="95" t="s">
        <v>95</v>
      </c>
      <c r="S8" s="95" t="s">
        <v>4</v>
      </c>
      <c r="T8" s="95" t="s">
        <v>4</v>
      </c>
    </row>
    <row r="9" spans="2:28" s="4" customFormat="1" ht="22.5" customHeight="1" x14ac:dyDescent="0.55000000000000004">
      <c r="B9" s="113" t="s">
        <v>20</v>
      </c>
      <c r="D9" s="111" t="s">
        <v>22</v>
      </c>
      <c r="E9" s="23"/>
      <c r="F9" s="111" t="s">
        <v>23</v>
      </c>
      <c r="G9" s="23"/>
      <c r="H9" s="111" t="s">
        <v>24</v>
      </c>
      <c r="I9" s="23"/>
      <c r="J9" s="111" t="s">
        <v>15</v>
      </c>
      <c r="L9" s="111" t="s">
        <v>25</v>
      </c>
      <c r="N9" s="111" t="s">
        <v>26</v>
      </c>
      <c r="O9" s="23"/>
      <c r="P9" s="111" t="s">
        <v>27</v>
      </c>
      <c r="R9" s="111" t="s">
        <v>25</v>
      </c>
      <c r="S9" s="23"/>
      <c r="T9" s="114" t="s">
        <v>19</v>
      </c>
    </row>
    <row r="10" spans="2:28" s="4" customFormat="1" ht="8.25" customHeight="1" x14ac:dyDescent="0.75">
      <c r="B10" s="69"/>
      <c r="D10" s="70"/>
      <c r="F10" s="70"/>
      <c r="H10" s="70"/>
      <c r="J10" s="70"/>
      <c r="L10" s="70"/>
      <c r="N10" s="70"/>
      <c r="P10" s="70"/>
      <c r="R10" s="70"/>
      <c r="T10" s="71"/>
    </row>
    <row r="11" spans="2:28" s="4" customFormat="1" ht="22.5" customHeight="1" x14ac:dyDescent="0.55000000000000004">
      <c r="B11" s="5" t="s">
        <v>78</v>
      </c>
      <c r="C11" s="5"/>
      <c r="D11" s="15" t="s">
        <v>79</v>
      </c>
      <c r="E11" s="5"/>
      <c r="F11" s="5" t="s">
        <v>80</v>
      </c>
      <c r="G11" s="5"/>
      <c r="H11" s="5" t="s">
        <v>81</v>
      </c>
      <c r="I11" s="5"/>
      <c r="J11" s="16">
        <v>22</v>
      </c>
      <c r="K11" s="5"/>
      <c r="L11" s="16">
        <v>165000000000</v>
      </c>
      <c r="M11" s="5"/>
      <c r="N11" s="16">
        <v>0</v>
      </c>
      <c r="O11" s="5"/>
      <c r="P11" s="16">
        <v>0</v>
      </c>
      <c r="Q11" s="5"/>
      <c r="R11" s="16">
        <v>165000000000</v>
      </c>
      <c r="S11" s="5"/>
      <c r="T11" s="19">
        <f>R11/'سرمایه گذاری ها'!$O$17</f>
        <v>0.24868219254084672</v>
      </c>
    </row>
    <row r="12" spans="2:28" s="4" customFormat="1" ht="22.5" customHeight="1" x14ac:dyDescent="0.55000000000000004">
      <c r="B12" s="5" t="s">
        <v>82</v>
      </c>
      <c r="C12" s="5"/>
      <c r="D12" s="15" t="s">
        <v>99</v>
      </c>
      <c r="E12" s="5"/>
      <c r="F12" s="5" t="s">
        <v>80</v>
      </c>
      <c r="G12" s="5"/>
      <c r="H12" s="5" t="s">
        <v>100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0.24868219254084672</v>
      </c>
    </row>
    <row r="13" spans="2:28" s="4" customFormat="1" ht="22.5" customHeight="1" x14ac:dyDescent="0.55000000000000004">
      <c r="B13" s="5" t="s">
        <v>101</v>
      </c>
      <c r="C13" s="5"/>
      <c r="D13" s="15" t="s">
        <v>102</v>
      </c>
      <c r="E13" s="5"/>
      <c r="F13" s="5" t="s">
        <v>80</v>
      </c>
      <c r="G13" s="5"/>
      <c r="H13" s="5" t="s">
        <v>103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0.10550153622945013</v>
      </c>
    </row>
    <row r="14" spans="2:28" s="4" customFormat="1" ht="22.5" customHeight="1" x14ac:dyDescent="0.55000000000000004">
      <c r="B14" s="5" t="s">
        <v>82</v>
      </c>
      <c r="C14" s="5"/>
      <c r="D14" s="15" t="s">
        <v>87</v>
      </c>
      <c r="E14" s="5"/>
      <c r="F14" s="5" t="s">
        <v>80</v>
      </c>
      <c r="G14" s="5"/>
      <c r="H14" s="5" t="s">
        <v>88</v>
      </c>
      <c r="I14" s="5"/>
      <c r="J14" s="16">
        <v>22</v>
      </c>
      <c r="K14" s="5"/>
      <c r="L14" s="16">
        <v>30000000000</v>
      </c>
      <c r="M14" s="5"/>
      <c r="N14" s="16">
        <v>0</v>
      </c>
      <c r="O14" s="5"/>
      <c r="P14" s="16">
        <v>0</v>
      </c>
      <c r="Q14" s="5"/>
      <c r="R14" s="16">
        <v>30000000000</v>
      </c>
      <c r="S14" s="5"/>
      <c r="T14" s="19">
        <f>R14/'سرمایه گذاری ها'!$O$17</f>
        <v>4.521494409833577E-2</v>
      </c>
    </row>
    <row r="15" spans="2:28" s="4" customFormat="1" ht="22.5" customHeight="1" x14ac:dyDescent="0.55000000000000004">
      <c r="B15" s="5" t="s">
        <v>82</v>
      </c>
      <c r="C15" s="5"/>
      <c r="D15" s="15" t="s">
        <v>83</v>
      </c>
      <c r="E15" s="5"/>
      <c r="F15" s="5" t="s">
        <v>80</v>
      </c>
      <c r="G15" s="5"/>
      <c r="H15" s="5" t="s">
        <v>81</v>
      </c>
      <c r="I15" s="5"/>
      <c r="J15" s="16">
        <v>22</v>
      </c>
      <c r="K15" s="5"/>
      <c r="L15" s="16">
        <v>23000000000</v>
      </c>
      <c r="M15" s="5"/>
      <c r="N15" s="16">
        <v>0</v>
      </c>
      <c r="O15" s="5"/>
      <c r="P15" s="16">
        <v>0</v>
      </c>
      <c r="Q15" s="5"/>
      <c r="R15" s="16">
        <v>23000000000</v>
      </c>
      <c r="S15" s="5"/>
      <c r="T15" s="19">
        <f>R15/'سرمایه گذاری ها'!$O$17</f>
        <v>3.4664790475390755E-2</v>
      </c>
    </row>
    <row r="16" spans="2:28" s="4" customFormat="1" ht="22.5" customHeight="1" x14ac:dyDescent="0.55000000000000004">
      <c r="B16" s="5" t="s">
        <v>82</v>
      </c>
      <c r="C16" s="5"/>
      <c r="D16" s="15" t="s">
        <v>85</v>
      </c>
      <c r="E16" s="5"/>
      <c r="F16" s="5" t="s">
        <v>65</v>
      </c>
      <c r="G16" s="5"/>
      <c r="H16" s="5" t="s">
        <v>81</v>
      </c>
      <c r="I16" s="5"/>
      <c r="J16" s="16">
        <v>0</v>
      </c>
      <c r="K16" s="5"/>
      <c r="L16" s="16">
        <v>6805122</v>
      </c>
      <c r="M16" s="5"/>
      <c r="N16" s="16">
        <v>4794275939</v>
      </c>
      <c r="O16" s="5"/>
      <c r="P16" s="16">
        <v>0</v>
      </c>
      <c r="Q16" s="5"/>
      <c r="R16" s="16">
        <v>4801081061</v>
      </c>
      <c r="S16" s="5"/>
      <c r="T16" s="19">
        <f>R16/'سرمایه گذاری ها'!$O$17</f>
        <v>7.2360203928231196E-3</v>
      </c>
    </row>
    <row r="17" spans="2:20" s="4" customFormat="1" ht="22.5" customHeight="1" x14ac:dyDescent="0.55000000000000004">
      <c r="B17" s="5" t="s">
        <v>78</v>
      </c>
      <c r="C17" s="5"/>
      <c r="D17" s="15" t="s">
        <v>84</v>
      </c>
      <c r="E17" s="5"/>
      <c r="F17" s="5" t="s">
        <v>65</v>
      </c>
      <c r="G17" s="5"/>
      <c r="H17" s="5" t="s">
        <v>81</v>
      </c>
      <c r="I17" s="5"/>
      <c r="J17" s="16">
        <v>0</v>
      </c>
      <c r="K17" s="5"/>
      <c r="L17" s="16">
        <v>3784461</v>
      </c>
      <c r="M17" s="5"/>
      <c r="N17" s="16">
        <v>3390426510</v>
      </c>
      <c r="O17" s="5"/>
      <c r="P17" s="16">
        <v>0</v>
      </c>
      <c r="Q17" s="5"/>
      <c r="R17" s="16">
        <v>3394210971</v>
      </c>
      <c r="S17" s="5"/>
      <c r="T17" s="19">
        <f>R17/'سرمایه گذاری ها'!$O$17</f>
        <v>5.1156353103907655E-3</v>
      </c>
    </row>
    <row r="18" spans="2:20" s="4" customFormat="1" ht="22.5" customHeight="1" x14ac:dyDescent="0.55000000000000004">
      <c r="B18" s="5" t="s">
        <v>101</v>
      </c>
      <c r="C18" s="5"/>
      <c r="D18" s="15" t="s">
        <v>104</v>
      </c>
      <c r="E18" s="5"/>
      <c r="F18" s="5" t="s">
        <v>65</v>
      </c>
      <c r="G18" s="5"/>
      <c r="H18" s="5" t="s">
        <v>105</v>
      </c>
      <c r="I18" s="5"/>
      <c r="J18" s="16">
        <v>0</v>
      </c>
      <c r="K18" s="5"/>
      <c r="L18" s="16">
        <v>490000</v>
      </c>
      <c r="M18" s="5"/>
      <c r="N18" s="16">
        <v>1495890411</v>
      </c>
      <c r="O18" s="5"/>
      <c r="P18" s="16">
        <v>0</v>
      </c>
      <c r="Q18" s="5"/>
      <c r="R18" s="16">
        <v>1496380411</v>
      </c>
      <c r="S18" s="5"/>
      <c r="T18" s="19">
        <f>R18/'سرمایه گذاری ها'!$O$17</f>
        <v>2.2552918877736567E-3</v>
      </c>
    </row>
    <row r="19" spans="2:20" s="4" customFormat="1" ht="22.5" customHeight="1" x14ac:dyDescent="0.55000000000000004">
      <c r="B19" s="5" t="s">
        <v>74</v>
      </c>
      <c r="C19" s="5"/>
      <c r="D19" s="15" t="s">
        <v>75</v>
      </c>
      <c r="E19" s="5"/>
      <c r="F19" s="5" t="s">
        <v>65</v>
      </c>
      <c r="G19" s="5"/>
      <c r="H19" s="5" t="s">
        <v>76</v>
      </c>
      <c r="I19" s="5"/>
      <c r="J19" s="16">
        <v>0</v>
      </c>
      <c r="K19" s="5"/>
      <c r="L19" s="16">
        <v>8857090879</v>
      </c>
      <c r="M19" s="5"/>
      <c r="N19" s="16">
        <v>60006000</v>
      </c>
      <c r="O19" s="5"/>
      <c r="P19" s="16">
        <v>8120463200</v>
      </c>
      <c r="Q19" s="5"/>
      <c r="R19" s="16">
        <v>796633679</v>
      </c>
      <c r="S19" s="5"/>
      <c r="T19" s="19">
        <f>R19/'سرمایه گذاری ها'!$O$17</f>
        <v>1.2006582420945522E-3</v>
      </c>
    </row>
    <row r="20" spans="2:20" s="4" customFormat="1" ht="22.5" customHeight="1" x14ac:dyDescent="0.55000000000000004">
      <c r="B20" s="5" t="s">
        <v>63</v>
      </c>
      <c r="C20" s="5"/>
      <c r="D20" s="15" t="s">
        <v>64</v>
      </c>
      <c r="E20" s="5"/>
      <c r="F20" s="5" t="s">
        <v>65</v>
      </c>
      <c r="G20" s="5"/>
      <c r="H20" s="5" t="s">
        <v>66</v>
      </c>
      <c r="I20" s="5"/>
      <c r="J20" s="16">
        <v>0</v>
      </c>
      <c r="K20" s="5"/>
      <c r="L20" s="16">
        <v>8303428</v>
      </c>
      <c r="M20" s="5"/>
      <c r="N20" s="16">
        <v>34124</v>
      </c>
      <c r="O20" s="5"/>
      <c r="P20" s="16">
        <v>21600</v>
      </c>
      <c r="Q20" s="5"/>
      <c r="R20" s="16">
        <v>8315952</v>
      </c>
      <c r="S20" s="5"/>
      <c r="T20" s="19">
        <f>R20/'سرمایه گذاری ها'!$O$17</f>
        <v>1.2533510160148118E-5</v>
      </c>
    </row>
    <row r="21" spans="2:20" s="4" customFormat="1" ht="22.5" customHeight="1" x14ac:dyDescent="0.55000000000000004">
      <c r="B21" s="5" t="s">
        <v>56</v>
      </c>
      <c r="C21" s="5"/>
      <c r="D21" s="15" t="s">
        <v>58</v>
      </c>
      <c r="E21" s="5"/>
      <c r="F21" s="5" t="s">
        <v>28</v>
      </c>
      <c r="G21" s="5"/>
      <c r="H21" s="5" t="s">
        <v>57</v>
      </c>
      <c r="I21" s="5"/>
      <c r="J21" s="16">
        <v>0</v>
      </c>
      <c r="K21" s="5"/>
      <c r="L21" s="16">
        <v>466000</v>
      </c>
      <c r="M21" s="5"/>
      <c r="N21" s="16">
        <v>0</v>
      </c>
      <c r="O21" s="5"/>
      <c r="P21" s="16">
        <v>28800</v>
      </c>
      <c r="Q21" s="5"/>
      <c r="R21" s="16">
        <v>437200</v>
      </c>
      <c r="S21" s="5"/>
      <c r="T21" s="19">
        <f>R21/'سرمایه گذاری ها'!$O$17</f>
        <v>6.5893245199307999E-7</v>
      </c>
    </row>
    <row r="22" spans="2:20" s="4" customFormat="1" ht="22.5" customHeight="1" x14ac:dyDescent="0.55000000000000004">
      <c r="B22" s="5" t="s">
        <v>70</v>
      </c>
      <c r="C22" s="5"/>
      <c r="D22" s="15" t="s">
        <v>71</v>
      </c>
      <c r="E22" s="5"/>
      <c r="F22" s="5" t="s">
        <v>65</v>
      </c>
      <c r="G22" s="5"/>
      <c r="H22" s="5" t="s">
        <v>72</v>
      </c>
      <c r="I22" s="5"/>
      <c r="J22" s="16">
        <v>0</v>
      </c>
      <c r="K22" s="5"/>
      <c r="L22" s="16">
        <v>374986</v>
      </c>
      <c r="M22" s="5"/>
      <c r="N22" s="16">
        <v>1535</v>
      </c>
      <c r="O22" s="5"/>
      <c r="P22" s="16">
        <v>0</v>
      </c>
      <c r="Q22" s="5"/>
      <c r="R22" s="16">
        <v>376521</v>
      </c>
      <c r="S22" s="5"/>
      <c r="T22" s="19">
        <f>R22/'سرمایه گذاری ها'!$O$17</f>
        <v>5.6747919889498274E-7</v>
      </c>
    </row>
    <row r="23" spans="2:20" s="4" customFormat="1" ht="22.5" customHeight="1" x14ac:dyDescent="0.55000000000000004">
      <c r="B23" s="5" t="s">
        <v>63</v>
      </c>
      <c r="C23" s="5"/>
      <c r="D23" s="15" t="s">
        <v>67</v>
      </c>
      <c r="E23" s="5"/>
      <c r="F23" s="5" t="s">
        <v>28</v>
      </c>
      <c r="G23" s="5"/>
      <c r="H23" s="5" t="s">
        <v>68</v>
      </c>
      <c r="I23" s="5"/>
      <c r="J23" s="16">
        <v>0</v>
      </c>
      <c r="K23" s="5"/>
      <c r="L23" s="16">
        <v>18947</v>
      </c>
      <c r="M23" s="5"/>
      <c r="N23" s="16">
        <v>0</v>
      </c>
      <c r="O23" s="5"/>
      <c r="P23" s="16">
        <v>7200</v>
      </c>
      <c r="Q23" s="5"/>
      <c r="R23" s="16">
        <v>11747</v>
      </c>
      <c r="S23" s="5"/>
      <c r="T23" s="19">
        <f>R23/'سرمایه گذاری ها'!$O$17</f>
        <v>1.7704664944105008E-8</v>
      </c>
    </row>
    <row r="24" spans="2:20" s="4" customFormat="1" ht="22.5" customHeight="1" x14ac:dyDescent="0.55000000000000004">
      <c r="B24" s="5"/>
      <c r="C24" s="5"/>
      <c r="D24" s="15"/>
      <c r="E24" s="5"/>
      <c r="F24" s="5"/>
      <c r="G24" s="5"/>
      <c r="H24" s="5"/>
      <c r="I24" s="5"/>
      <c r="J24" s="16"/>
      <c r="K24" s="5"/>
      <c r="L24" s="16"/>
      <c r="M24" s="5"/>
      <c r="N24" s="16"/>
      <c r="O24" s="5"/>
      <c r="P24" s="16"/>
      <c r="Q24" s="5"/>
      <c r="R24" s="16"/>
      <c r="S24" s="5"/>
      <c r="T24" s="19"/>
    </row>
    <row r="25" spans="2:20" ht="22.5" customHeight="1" thickBot="1" x14ac:dyDescent="0.6">
      <c r="B25" s="38" t="s">
        <v>46</v>
      </c>
      <c r="C25" s="38"/>
      <c r="D25" s="38"/>
      <c r="E25" s="38"/>
      <c r="F25" s="38"/>
      <c r="G25" s="38"/>
      <c r="H25" s="38"/>
      <c r="I25" s="38"/>
      <c r="J25" s="38"/>
      <c r="L25" s="9">
        <f>SUM(L11:L23)</f>
        <v>461877333823</v>
      </c>
      <c r="M25" s="3"/>
      <c r="N25" s="9">
        <f>SUM(N11:N23)</f>
        <v>9740634519</v>
      </c>
      <c r="O25" s="3"/>
      <c r="P25" s="9">
        <f>SUM(P11:P23)</f>
        <v>8120520800</v>
      </c>
      <c r="Q25" s="3"/>
      <c r="R25" s="9">
        <f>SUM(R11:R23)</f>
        <v>463497447542</v>
      </c>
      <c r="T25" s="18">
        <f>SUM(T11:T23)</f>
        <v>0.69856703934442821</v>
      </c>
    </row>
    <row r="26" spans="2:20" ht="22.5" customHeight="1" thickTop="1" x14ac:dyDescent="0.55000000000000004"/>
    <row r="27" spans="2:20" ht="22.5" customHeight="1" x14ac:dyDescent="0.8">
      <c r="J27" s="31">
        <v>4</v>
      </c>
    </row>
  </sheetData>
  <sortState xmlns:xlrd2="http://schemas.microsoft.com/office/spreadsheetml/2017/richdata2" ref="B22:T23">
    <sortCondition descending="1" ref="R22:R23"/>
  </sortState>
  <mergeCells count="18">
    <mergeCell ref="L8"/>
    <mergeCell ref="N9"/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D19" sqref="D1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94" t="s">
        <v>55</v>
      </c>
      <c r="C2" s="94"/>
      <c r="D2" s="94"/>
      <c r="E2" s="94"/>
      <c r="F2" s="94"/>
      <c r="G2" s="94"/>
      <c r="H2" s="94"/>
    </row>
    <row r="3" spans="2:28" ht="30" x14ac:dyDescent="0.55000000000000004">
      <c r="B3" s="94" t="s">
        <v>29</v>
      </c>
      <c r="C3" s="94"/>
      <c r="D3" s="94"/>
      <c r="E3" s="94"/>
      <c r="F3" s="94"/>
      <c r="G3" s="94"/>
      <c r="H3" s="94"/>
    </row>
    <row r="4" spans="2:28" ht="30" x14ac:dyDescent="0.55000000000000004">
      <c r="B4" s="94" t="s">
        <v>98</v>
      </c>
      <c r="C4" s="94"/>
      <c r="D4" s="94"/>
      <c r="E4" s="94"/>
      <c r="F4" s="94"/>
      <c r="G4" s="94"/>
      <c r="H4" s="94"/>
    </row>
    <row r="5" spans="2:28" ht="64.5" customHeight="1" x14ac:dyDescent="0.55000000000000004"/>
    <row r="6" spans="2:28" ht="30" x14ac:dyDescent="0.55000000000000004">
      <c r="B6" s="12" t="s">
        <v>91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97" t="s">
        <v>33</v>
      </c>
      <c r="C8" s="24"/>
      <c r="D8" s="97" t="s">
        <v>25</v>
      </c>
      <c r="E8" s="24"/>
      <c r="F8" s="97" t="s">
        <v>39</v>
      </c>
      <c r="G8" s="24"/>
      <c r="H8" s="97" t="s">
        <v>11</v>
      </c>
    </row>
    <row r="9" spans="2:28" s="4" customFormat="1" x14ac:dyDescent="0.55000000000000004">
      <c r="B9" s="4" t="s">
        <v>45</v>
      </c>
      <c r="D9" s="54">
        <f>'درآمد سپرده بانکی'!F23</f>
        <v>9822272353</v>
      </c>
      <c r="F9" s="26">
        <f>D9/$D$13</f>
        <v>1</v>
      </c>
      <c r="G9" s="6"/>
      <c r="H9" s="26">
        <f>D9/'سرمایه گذاری ها'!$O$17</f>
        <v>1.4803783178650798E-2</v>
      </c>
    </row>
    <row r="10" spans="2:28" s="4" customFormat="1" x14ac:dyDescent="0.55000000000000004">
      <c r="B10" s="4" t="s">
        <v>44</v>
      </c>
      <c r="D10" s="54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59</v>
      </c>
      <c r="D11" s="54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 x14ac:dyDescent="0.55000000000000004">
      <c r="D12" s="54"/>
      <c r="F12" s="26"/>
      <c r="G12" s="6"/>
      <c r="H12" s="26"/>
    </row>
    <row r="13" spans="2:28" ht="24.75" thickBot="1" x14ac:dyDescent="0.65">
      <c r="B13" s="17" t="s">
        <v>46</v>
      </c>
      <c r="D13" s="55">
        <f>SUM(D9:D11)</f>
        <v>9822272353</v>
      </c>
      <c r="E13" s="14"/>
      <c r="F13" s="41">
        <f>SUM(F9:F11)</f>
        <v>1</v>
      </c>
      <c r="G13" s="37"/>
      <c r="H13" s="42">
        <f>SUM(H9:H11)</f>
        <v>1.4803783178650798E-2</v>
      </c>
    </row>
    <row r="14" spans="2:28" ht="21.75" thickTop="1" x14ac:dyDescent="0.55000000000000004">
      <c r="D14" s="3"/>
    </row>
    <row r="15" spans="2:28" x14ac:dyDescent="0.55000000000000004">
      <c r="H15" s="2" t="s">
        <v>77</v>
      </c>
    </row>
    <row r="18" spans="4:4" ht="27" customHeight="1" x14ac:dyDescent="0.75">
      <c r="D18" s="33">
        <v>5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4"/>
  <sheetViews>
    <sheetView rightToLeft="1" view="pageBreakPreview" zoomScale="55" zoomScaleNormal="55" zoomScaleSheetLayoutView="55" workbookViewId="0">
      <selection activeCell="T18" sqref="T18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8" t="s">
        <v>55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2:28" ht="27" customHeight="1" x14ac:dyDescent="0.25">
      <c r="B3" s="118" t="s">
        <v>29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2:28" ht="27" customHeight="1" x14ac:dyDescent="0.25">
      <c r="B4" s="118" t="s">
        <v>98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2:28" s="21" customFormat="1" ht="21.75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8" s="2" customFormat="1" ht="21.75" customHeight="1" x14ac:dyDescent="0.55000000000000004">
      <c r="B6" s="108" t="s">
        <v>92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36"/>
      <c r="R6" s="36"/>
      <c r="S6" s="36"/>
      <c r="T6" s="36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5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7" t="s">
        <v>30</v>
      </c>
      <c r="C8" s="117" t="s">
        <v>30</v>
      </c>
      <c r="D8" s="117" t="s">
        <v>30</v>
      </c>
      <c r="E8" s="117" t="s">
        <v>30</v>
      </c>
      <c r="F8" s="117" t="s">
        <v>30</v>
      </c>
      <c r="G8" s="117" t="s">
        <v>30</v>
      </c>
      <c r="H8" s="117" t="s">
        <v>30</v>
      </c>
      <c r="I8" s="61"/>
      <c r="J8" s="117" t="s">
        <v>31</v>
      </c>
      <c r="K8" s="117" t="s">
        <v>31</v>
      </c>
      <c r="L8" s="117" t="s">
        <v>31</v>
      </c>
      <c r="M8" s="117" t="s">
        <v>31</v>
      </c>
      <c r="N8" s="117" t="s">
        <v>31</v>
      </c>
      <c r="O8" s="61"/>
      <c r="P8" s="117" t="s">
        <v>32</v>
      </c>
      <c r="Q8" s="117" t="s">
        <v>32</v>
      </c>
      <c r="R8" s="117" t="s">
        <v>32</v>
      </c>
      <c r="S8" s="117" t="s">
        <v>32</v>
      </c>
      <c r="T8" s="117" t="s">
        <v>32</v>
      </c>
    </row>
    <row r="9" spans="2:28" s="22" customFormat="1" ht="58.5" customHeight="1" x14ac:dyDescent="0.25">
      <c r="B9" s="116" t="s">
        <v>33</v>
      </c>
      <c r="C9" s="62"/>
      <c r="D9" s="116" t="s">
        <v>34</v>
      </c>
      <c r="E9" s="62"/>
      <c r="F9" s="116" t="s">
        <v>14</v>
      </c>
      <c r="G9" s="62"/>
      <c r="H9" s="116" t="s">
        <v>15</v>
      </c>
      <c r="I9" s="61"/>
      <c r="J9" s="116" t="s">
        <v>35</v>
      </c>
      <c r="K9" s="62"/>
      <c r="L9" s="116" t="s">
        <v>36</v>
      </c>
      <c r="M9" s="62"/>
      <c r="N9" s="116" t="s">
        <v>37</v>
      </c>
      <c r="O9" s="61"/>
      <c r="P9" s="116" t="s">
        <v>35</v>
      </c>
      <c r="Q9" s="62"/>
      <c r="R9" s="116" t="s">
        <v>36</v>
      </c>
      <c r="S9" s="62"/>
      <c r="T9" s="116" t="s">
        <v>37</v>
      </c>
    </row>
    <row r="10" spans="2:28" s="21" customFormat="1" ht="23.25" customHeight="1" x14ac:dyDescent="0.25">
      <c r="B10" s="63" t="s">
        <v>78</v>
      </c>
      <c r="C10" s="61"/>
      <c r="D10" s="64">
        <v>10</v>
      </c>
      <c r="E10" s="61"/>
      <c r="F10" s="61" t="s">
        <v>38</v>
      </c>
      <c r="G10" s="61"/>
      <c r="H10" s="64">
        <v>22</v>
      </c>
      <c r="I10" s="61"/>
      <c r="J10" s="65">
        <v>3390410958</v>
      </c>
      <c r="K10" s="66"/>
      <c r="L10" s="65">
        <v>0</v>
      </c>
      <c r="M10" s="66"/>
      <c r="N10" s="65">
        <v>3390410958</v>
      </c>
      <c r="O10" s="66"/>
      <c r="P10" s="65">
        <v>24129452039</v>
      </c>
      <c r="Q10" s="66"/>
      <c r="R10" s="65">
        <v>11916913</v>
      </c>
      <c r="S10" s="66"/>
      <c r="T10" s="65">
        <v>24117535126</v>
      </c>
    </row>
    <row r="11" spans="2:28" s="21" customFormat="1" ht="23.25" customHeight="1" x14ac:dyDescent="0.25">
      <c r="B11" s="63" t="s">
        <v>82</v>
      </c>
      <c r="C11" s="61"/>
      <c r="D11" s="64">
        <v>7</v>
      </c>
      <c r="E11" s="61"/>
      <c r="F11" s="61" t="s">
        <v>38</v>
      </c>
      <c r="G11" s="61"/>
      <c r="H11" s="64">
        <v>22</v>
      </c>
      <c r="I11" s="61"/>
      <c r="J11" s="65">
        <v>3761096040</v>
      </c>
      <c r="K11" s="66"/>
      <c r="L11" s="65">
        <v>417843</v>
      </c>
      <c r="M11" s="66"/>
      <c r="N11" s="65">
        <v>3760678197</v>
      </c>
      <c r="O11" s="66"/>
      <c r="P11" s="65">
        <v>17399590939</v>
      </c>
      <c r="Q11" s="66"/>
      <c r="R11" s="65">
        <v>10028231</v>
      </c>
      <c r="S11" s="66"/>
      <c r="T11" s="65">
        <v>17389562708</v>
      </c>
    </row>
    <row r="12" spans="2:28" s="21" customFormat="1" ht="23.25" customHeight="1" x14ac:dyDescent="0.25">
      <c r="B12" s="63" t="s">
        <v>82</v>
      </c>
      <c r="C12" s="61"/>
      <c r="D12" s="64">
        <v>17</v>
      </c>
      <c r="E12" s="61"/>
      <c r="F12" s="61" t="s">
        <v>38</v>
      </c>
      <c r="G12" s="61"/>
      <c r="H12" s="64">
        <v>22</v>
      </c>
      <c r="I12" s="61"/>
      <c r="J12" s="65">
        <v>641096521</v>
      </c>
      <c r="K12" s="66"/>
      <c r="L12" s="65">
        <v>0</v>
      </c>
      <c r="M12" s="66"/>
      <c r="N12" s="65">
        <v>641096521</v>
      </c>
      <c r="O12" s="66"/>
      <c r="P12" s="65">
        <v>3526031688</v>
      </c>
      <c r="Q12" s="66"/>
      <c r="R12" s="65">
        <v>2384217</v>
      </c>
      <c r="S12" s="66"/>
      <c r="T12" s="65">
        <v>3523647471</v>
      </c>
    </row>
    <row r="13" spans="2:28" s="21" customFormat="1" ht="23.25" customHeight="1" x14ac:dyDescent="0.25">
      <c r="B13" s="63" t="s">
        <v>82</v>
      </c>
      <c r="C13" s="61"/>
      <c r="D13" s="64">
        <v>23</v>
      </c>
      <c r="E13" s="61"/>
      <c r="F13" s="61" t="s">
        <v>38</v>
      </c>
      <c r="G13" s="61"/>
      <c r="H13" s="64">
        <v>22</v>
      </c>
      <c r="I13" s="61"/>
      <c r="J13" s="65">
        <v>491507466</v>
      </c>
      <c r="K13" s="66"/>
      <c r="L13" s="65">
        <v>0</v>
      </c>
      <c r="M13" s="66"/>
      <c r="N13" s="65">
        <v>491507466</v>
      </c>
      <c r="O13" s="66"/>
      <c r="P13" s="65">
        <v>3128001297</v>
      </c>
      <c r="Q13" s="66"/>
      <c r="R13" s="65">
        <v>1326887</v>
      </c>
      <c r="S13" s="66"/>
      <c r="T13" s="65">
        <v>3126674410</v>
      </c>
    </row>
    <row r="14" spans="2:28" s="21" customFormat="1" ht="23.25" customHeight="1" x14ac:dyDescent="0.25">
      <c r="B14" s="63" t="s">
        <v>101</v>
      </c>
      <c r="C14" s="61"/>
      <c r="D14" s="64">
        <v>27</v>
      </c>
      <c r="E14" s="61"/>
      <c r="F14" s="61" t="s">
        <v>38</v>
      </c>
      <c r="G14" s="61"/>
      <c r="H14" s="64">
        <v>22</v>
      </c>
      <c r="I14" s="61"/>
      <c r="J14" s="65">
        <v>1538082191</v>
      </c>
      <c r="K14" s="66"/>
      <c r="L14" s="65">
        <v>675633</v>
      </c>
      <c r="M14" s="66"/>
      <c r="N14" s="65">
        <v>1537406558</v>
      </c>
      <c r="O14" s="66"/>
      <c r="P14" s="65">
        <v>1664657531</v>
      </c>
      <c r="Q14" s="66"/>
      <c r="R14" s="65">
        <v>2702531</v>
      </c>
      <c r="S14" s="66"/>
      <c r="T14" s="65">
        <v>1661955000</v>
      </c>
    </row>
    <row r="15" spans="2:28" s="21" customFormat="1" ht="23.25" customHeight="1" x14ac:dyDescent="0.25">
      <c r="B15" s="63" t="s">
        <v>70</v>
      </c>
      <c r="C15" s="61"/>
      <c r="D15" s="64">
        <v>8</v>
      </c>
      <c r="E15" s="61"/>
      <c r="F15" s="61" t="s">
        <v>38</v>
      </c>
      <c r="G15" s="61"/>
      <c r="H15" s="64">
        <v>0</v>
      </c>
      <c r="I15" s="61"/>
      <c r="J15" s="65">
        <v>1535</v>
      </c>
      <c r="K15" s="66"/>
      <c r="L15" s="65">
        <v>0</v>
      </c>
      <c r="M15" s="66"/>
      <c r="N15" s="65">
        <v>1535</v>
      </c>
      <c r="O15" s="66"/>
      <c r="P15" s="65">
        <v>118729262</v>
      </c>
      <c r="Q15" s="66"/>
      <c r="R15" s="65">
        <v>0</v>
      </c>
      <c r="S15" s="66"/>
      <c r="T15" s="65">
        <v>118729262</v>
      </c>
    </row>
    <row r="16" spans="2:28" s="21" customFormat="1" ht="23.25" customHeight="1" x14ac:dyDescent="0.25">
      <c r="B16" s="63" t="s">
        <v>74</v>
      </c>
      <c r="C16" s="61"/>
      <c r="D16" s="64">
        <v>1</v>
      </c>
      <c r="E16" s="61"/>
      <c r="F16" s="61" t="s">
        <v>38</v>
      </c>
      <c r="G16" s="61"/>
      <c r="H16" s="64">
        <v>0</v>
      </c>
      <c r="I16" s="61"/>
      <c r="J16" s="65">
        <v>0</v>
      </c>
      <c r="K16" s="66"/>
      <c r="L16" s="65">
        <v>0</v>
      </c>
      <c r="M16" s="66"/>
      <c r="N16" s="65">
        <v>0</v>
      </c>
      <c r="O16" s="66"/>
      <c r="P16" s="65">
        <v>76224994</v>
      </c>
      <c r="Q16" s="66"/>
      <c r="R16" s="65">
        <v>0</v>
      </c>
      <c r="S16" s="66"/>
      <c r="T16" s="65">
        <v>76224994</v>
      </c>
    </row>
    <row r="17" spans="2:20" s="21" customFormat="1" ht="23.25" customHeight="1" x14ac:dyDescent="0.25">
      <c r="B17" s="63" t="s">
        <v>78</v>
      </c>
      <c r="C17" s="61"/>
      <c r="D17" s="64">
        <v>10</v>
      </c>
      <c r="E17" s="61"/>
      <c r="F17" s="61" t="s">
        <v>38</v>
      </c>
      <c r="G17" s="61"/>
      <c r="H17" s="64">
        <v>0</v>
      </c>
      <c r="I17" s="61"/>
      <c r="J17" s="65">
        <v>15552</v>
      </c>
      <c r="K17" s="66"/>
      <c r="L17" s="65">
        <v>0</v>
      </c>
      <c r="M17" s="66"/>
      <c r="N17" s="65">
        <v>15552</v>
      </c>
      <c r="O17" s="66"/>
      <c r="P17" s="65">
        <v>18397158</v>
      </c>
      <c r="Q17" s="66"/>
      <c r="R17" s="65">
        <v>0</v>
      </c>
      <c r="S17" s="66"/>
      <c r="T17" s="65">
        <v>18397158</v>
      </c>
    </row>
    <row r="18" spans="2:20" s="21" customFormat="1" ht="23.25" customHeight="1" x14ac:dyDescent="0.25">
      <c r="B18" s="63" t="s">
        <v>82</v>
      </c>
      <c r="C18" s="61"/>
      <c r="D18" s="64">
        <v>23</v>
      </c>
      <c r="E18" s="61"/>
      <c r="F18" s="61" t="s">
        <v>38</v>
      </c>
      <c r="G18" s="61"/>
      <c r="H18" s="64">
        <v>0</v>
      </c>
      <c r="I18" s="61"/>
      <c r="J18" s="65">
        <v>27966</v>
      </c>
      <c r="K18" s="66"/>
      <c r="L18" s="65">
        <v>0</v>
      </c>
      <c r="M18" s="66"/>
      <c r="N18" s="65">
        <v>27966</v>
      </c>
      <c r="O18" s="66"/>
      <c r="P18" s="65">
        <v>17030507</v>
      </c>
      <c r="Q18" s="66"/>
      <c r="R18" s="65">
        <v>0</v>
      </c>
      <c r="S18" s="66"/>
      <c r="T18" s="65">
        <v>17030507</v>
      </c>
    </row>
    <row r="19" spans="2:20" s="21" customFormat="1" ht="23.25" customHeight="1" x14ac:dyDescent="0.25">
      <c r="B19" s="63" t="s">
        <v>63</v>
      </c>
      <c r="C19" s="61"/>
      <c r="D19" s="64">
        <v>1</v>
      </c>
      <c r="E19" s="61"/>
      <c r="F19" s="61" t="s">
        <v>38</v>
      </c>
      <c r="G19" s="61"/>
      <c r="H19" s="64">
        <v>0</v>
      </c>
      <c r="I19" s="61"/>
      <c r="J19" s="65">
        <v>34124</v>
      </c>
      <c r="K19" s="66"/>
      <c r="L19" s="65">
        <v>0</v>
      </c>
      <c r="M19" s="66"/>
      <c r="N19" s="65">
        <v>34124</v>
      </c>
      <c r="O19" s="66"/>
      <c r="P19" s="65">
        <v>543212</v>
      </c>
      <c r="Q19" s="66"/>
      <c r="R19" s="65">
        <v>0</v>
      </c>
      <c r="S19" s="66"/>
      <c r="T19" s="65">
        <v>543212</v>
      </c>
    </row>
    <row r="20" spans="2:20" s="21" customFormat="1" ht="21.75" customHeight="1" x14ac:dyDescent="0.25">
      <c r="B20" s="61"/>
      <c r="C20" s="61"/>
      <c r="D20" s="64"/>
      <c r="E20" s="61"/>
      <c r="F20" s="61"/>
      <c r="G20" s="61"/>
      <c r="H20" s="64"/>
      <c r="I20" s="61"/>
      <c r="J20" s="65"/>
      <c r="K20" s="66"/>
      <c r="L20" s="65"/>
      <c r="M20" s="66"/>
      <c r="N20" s="65"/>
      <c r="O20" s="66"/>
      <c r="P20" s="65"/>
      <c r="Q20" s="66"/>
      <c r="R20" s="65"/>
      <c r="S20" s="66"/>
      <c r="T20" s="65"/>
    </row>
    <row r="21" spans="2:20" s="21" customFormat="1" ht="21.75" customHeight="1" thickBot="1" x14ac:dyDescent="0.3">
      <c r="B21" s="115" t="s">
        <v>46</v>
      </c>
      <c r="C21" s="115"/>
      <c r="D21" s="115"/>
      <c r="E21" s="115"/>
      <c r="F21" s="115"/>
      <c r="G21" s="115"/>
      <c r="H21" s="115"/>
      <c r="I21" s="87"/>
      <c r="J21" s="88">
        <f>SUM(J10:J19)</f>
        <v>9822272353</v>
      </c>
      <c r="K21" s="88"/>
      <c r="L21" s="88">
        <f>SUM(L10:L19)</f>
        <v>1093476</v>
      </c>
      <c r="M21" s="88">
        <f>SUM(M10:M19)</f>
        <v>0</v>
      </c>
      <c r="N21" s="88">
        <f>SUM(N10:N19)</f>
        <v>9821178877</v>
      </c>
      <c r="O21" s="88">
        <f>SUM(O10:O19)</f>
        <v>0</v>
      </c>
      <c r="P21" s="88">
        <f>SUM(P10:P19)</f>
        <v>50078658627</v>
      </c>
      <c r="Q21" s="88"/>
      <c r="R21" s="88">
        <f>SUM(R10:R19)</f>
        <v>28358779</v>
      </c>
      <c r="S21" s="88">
        <f>SUM(S10:S19)</f>
        <v>0</v>
      </c>
      <c r="T21" s="88">
        <f>SUM(T10:T19)</f>
        <v>50050299848</v>
      </c>
    </row>
    <row r="22" spans="2:20" ht="21.75" customHeight="1" thickTop="1" x14ac:dyDescent="0.25"/>
    <row r="23" spans="2:20" ht="190.5" customHeight="1" x14ac:dyDescent="0.25"/>
    <row r="24" spans="2:20" ht="21.75" customHeight="1" x14ac:dyDescent="0.25">
      <c r="J24" s="34">
        <v>6</v>
      </c>
    </row>
  </sheetData>
  <sortState xmlns:xlrd2="http://schemas.microsoft.com/office/spreadsheetml/2017/richdata2" ref="B10:T19">
    <sortCondition descending="1" ref="T10:T19"/>
  </sortState>
  <mergeCells count="18">
    <mergeCell ref="B6:P6"/>
    <mergeCell ref="B8:H8"/>
    <mergeCell ref="B2:T2"/>
    <mergeCell ref="B3:T3"/>
    <mergeCell ref="B4:T4"/>
    <mergeCell ref="B21:H2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topLeftCell="A7" zoomScale="85" zoomScaleNormal="85" zoomScaleSheetLayoutView="85" workbookViewId="0">
      <selection activeCell="J23" sqref="J23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94" t="s">
        <v>55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28" ht="31.5" customHeight="1" x14ac:dyDescent="0.55000000000000004">
      <c r="B3" s="94" t="s">
        <v>29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28" ht="31.5" customHeight="1" x14ac:dyDescent="0.55000000000000004">
      <c r="B4" s="94" t="s">
        <v>98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28" ht="73.5" customHeight="1" x14ac:dyDescent="0.55000000000000004"/>
    <row r="6" spans="2:28" ht="30" x14ac:dyDescent="0.55000000000000004">
      <c r="B6" s="98" t="s">
        <v>93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21" t="s">
        <v>40</v>
      </c>
      <c r="C8" s="121" t="s">
        <v>40</v>
      </c>
      <c r="D8" s="121" t="s">
        <v>40</v>
      </c>
      <c r="F8" s="121" t="s">
        <v>31</v>
      </c>
      <c r="G8" s="121" t="s">
        <v>31</v>
      </c>
      <c r="H8" s="121" t="s">
        <v>31</v>
      </c>
      <c r="J8" s="121" t="s">
        <v>32</v>
      </c>
      <c r="K8" s="121" t="s">
        <v>32</v>
      </c>
      <c r="L8" s="121" t="s">
        <v>32</v>
      </c>
    </row>
    <row r="9" spans="2:28" s="24" customFormat="1" ht="50.25" customHeight="1" x14ac:dyDescent="0.6">
      <c r="B9" s="120" t="s">
        <v>41</v>
      </c>
      <c r="D9" s="120" t="s">
        <v>22</v>
      </c>
      <c r="F9" s="120" t="s">
        <v>42</v>
      </c>
      <c r="H9" s="120" t="s">
        <v>43</v>
      </c>
      <c r="J9" s="120" t="s">
        <v>42</v>
      </c>
      <c r="L9" s="120" t="s">
        <v>43</v>
      </c>
    </row>
    <row r="10" spans="2:28" s="4" customFormat="1" ht="21.75" customHeight="1" x14ac:dyDescent="0.55000000000000004">
      <c r="B10" s="28" t="s">
        <v>78</v>
      </c>
      <c r="D10" s="40" t="s">
        <v>79</v>
      </c>
      <c r="F10" s="56">
        <v>3390410958</v>
      </c>
      <c r="G10" s="6"/>
      <c r="H10" s="10" t="s">
        <v>38</v>
      </c>
      <c r="I10" s="6"/>
      <c r="J10" s="56">
        <v>24129452039</v>
      </c>
      <c r="K10" s="6"/>
      <c r="L10" s="10" t="s">
        <v>38</v>
      </c>
    </row>
    <row r="11" spans="2:28" s="4" customFormat="1" ht="21.75" customHeight="1" x14ac:dyDescent="0.55000000000000004">
      <c r="B11" s="89" t="s">
        <v>82</v>
      </c>
      <c r="D11" s="90" t="s">
        <v>99</v>
      </c>
      <c r="F11" s="91">
        <v>3761096040</v>
      </c>
      <c r="G11" s="6"/>
      <c r="H11" s="92" t="s">
        <v>38</v>
      </c>
      <c r="I11" s="6"/>
      <c r="J11" s="91">
        <v>17399590939</v>
      </c>
      <c r="K11" s="6"/>
      <c r="L11" s="92"/>
    </row>
    <row r="12" spans="2:28" s="4" customFormat="1" ht="21.75" customHeight="1" x14ac:dyDescent="0.55000000000000004">
      <c r="B12" s="89" t="s">
        <v>69</v>
      </c>
      <c r="D12" s="90" t="s">
        <v>38</v>
      </c>
      <c r="F12" s="91">
        <v>0</v>
      </c>
      <c r="G12" s="6"/>
      <c r="H12" s="92" t="s">
        <v>38</v>
      </c>
      <c r="I12" s="6"/>
      <c r="J12" s="91">
        <v>12836986303</v>
      </c>
      <c r="K12" s="6"/>
      <c r="L12" s="92"/>
    </row>
    <row r="13" spans="2:28" s="4" customFormat="1" ht="21.75" customHeight="1" x14ac:dyDescent="0.55000000000000004">
      <c r="B13" s="89" t="s">
        <v>82</v>
      </c>
      <c r="D13" s="90" t="s">
        <v>87</v>
      </c>
      <c r="F13" s="91">
        <v>641096521</v>
      </c>
      <c r="G13" s="6"/>
      <c r="H13" s="92" t="s">
        <v>38</v>
      </c>
      <c r="I13" s="6"/>
      <c r="J13" s="91">
        <v>3526031688</v>
      </c>
      <c r="K13" s="6"/>
      <c r="L13" s="92"/>
    </row>
    <row r="14" spans="2:28" s="4" customFormat="1" ht="21.75" customHeight="1" x14ac:dyDescent="0.55000000000000004">
      <c r="B14" s="89" t="s">
        <v>82</v>
      </c>
      <c r="D14" s="90" t="s">
        <v>83</v>
      </c>
      <c r="F14" s="91">
        <v>491507466</v>
      </c>
      <c r="G14" s="6"/>
      <c r="H14" s="92" t="s">
        <v>38</v>
      </c>
      <c r="I14" s="6"/>
      <c r="J14" s="91">
        <v>3128001297</v>
      </c>
      <c r="K14" s="6"/>
      <c r="L14" s="92"/>
    </row>
    <row r="15" spans="2:28" s="4" customFormat="1" ht="21.75" customHeight="1" x14ac:dyDescent="0.55000000000000004">
      <c r="B15" s="89" t="s">
        <v>101</v>
      </c>
      <c r="D15" s="90" t="s">
        <v>102</v>
      </c>
      <c r="F15" s="91">
        <v>1538082191</v>
      </c>
      <c r="G15" s="6"/>
      <c r="H15" s="92" t="s">
        <v>38</v>
      </c>
      <c r="I15" s="6"/>
      <c r="J15" s="91">
        <v>1664657531</v>
      </c>
      <c r="K15" s="6"/>
      <c r="L15" s="92"/>
    </row>
    <row r="16" spans="2:28" s="4" customFormat="1" ht="21.75" customHeight="1" x14ac:dyDescent="0.55000000000000004">
      <c r="B16" s="89" t="s">
        <v>106</v>
      </c>
      <c r="D16" s="90" t="s">
        <v>38</v>
      </c>
      <c r="F16" s="91">
        <v>0</v>
      </c>
      <c r="G16" s="6"/>
      <c r="H16" s="92" t="s">
        <v>38</v>
      </c>
      <c r="I16" s="6"/>
      <c r="J16" s="91">
        <v>308192065</v>
      </c>
      <c r="K16" s="6"/>
      <c r="L16" s="92"/>
    </row>
    <row r="17" spans="2:12" s="4" customFormat="1" ht="21.75" customHeight="1" x14ac:dyDescent="0.55000000000000004">
      <c r="B17" s="89" t="s">
        <v>70</v>
      </c>
      <c r="D17" s="90" t="s">
        <v>71</v>
      </c>
      <c r="F17" s="91">
        <v>1535</v>
      </c>
      <c r="G17" s="6"/>
      <c r="H17" s="92" t="s">
        <v>38</v>
      </c>
      <c r="I17" s="6"/>
      <c r="J17" s="91">
        <v>118729262</v>
      </c>
      <c r="K17" s="6"/>
      <c r="L17" s="92"/>
    </row>
    <row r="18" spans="2:12" s="4" customFormat="1" ht="21.75" customHeight="1" x14ac:dyDescent="0.55000000000000004">
      <c r="B18" s="4" t="s">
        <v>74</v>
      </c>
      <c r="D18" s="39" t="s">
        <v>75</v>
      </c>
      <c r="F18" s="57">
        <v>0</v>
      </c>
      <c r="G18" s="6"/>
      <c r="H18" s="6" t="s">
        <v>38</v>
      </c>
      <c r="I18" s="6"/>
      <c r="J18" s="57">
        <v>76224994</v>
      </c>
      <c r="K18" s="6"/>
      <c r="L18" s="6"/>
    </row>
    <row r="19" spans="2:12" s="4" customFormat="1" ht="21.75" customHeight="1" x14ac:dyDescent="0.55000000000000004">
      <c r="B19" s="4" t="s">
        <v>78</v>
      </c>
      <c r="D19" s="39" t="s">
        <v>84</v>
      </c>
      <c r="F19" s="57">
        <v>15552</v>
      </c>
      <c r="G19" s="6"/>
      <c r="H19" s="6" t="s">
        <v>38</v>
      </c>
      <c r="I19" s="6"/>
      <c r="J19" s="57">
        <v>18397158</v>
      </c>
      <c r="K19" s="6"/>
      <c r="L19" s="6"/>
    </row>
    <row r="20" spans="2:12" s="4" customFormat="1" ht="21.75" customHeight="1" x14ac:dyDescent="0.55000000000000004">
      <c r="B20" s="4" t="s">
        <v>82</v>
      </c>
      <c r="D20" s="39" t="s">
        <v>85</v>
      </c>
      <c r="F20" s="57">
        <v>27966</v>
      </c>
      <c r="G20" s="6"/>
      <c r="H20" s="6" t="s">
        <v>38</v>
      </c>
      <c r="I20" s="6"/>
      <c r="J20" s="57">
        <v>17030507</v>
      </c>
      <c r="K20" s="6"/>
      <c r="L20" s="6"/>
    </row>
    <row r="21" spans="2:12" s="4" customFormat="1" ht="21.75" customHeight="1" x14ac:dyDescent="0.55000000000000004">
      <c r="B21" s="4" t="s">
        <v>63</v>
      </c>
      <c r="D21" s="39" t="s">
        <v>64</v>
      </c>
      <c r="F21" s="57">
        <v>34124</v>
      </c>
      <c r="G21" s="6"/>
      <c r="H21" s="6" t="s">
        <v>38</v>
      </c>
      <c r="I21" s="6"/>
      <c r="J21" s="57">
        <v>543212</v>
      </c>
      <c r="K21" s="6"/>
      <c r="L21" s="6"/>
    </row>
    <row r="22" spans="2:12" s="4" customFormat="1" ht="21.75" customHeight="1" x14ac:dyDescent="0.55000000000000004">
      <c r="D22" s="39"/>
      <c r="F22" s="57"/>
      <c r="G22" s="6"/>
      <c r="H22" s="6"/>
      <c r="I22" s="6"/>
      <c r="J22" s="57"/>
      <c r="K22" s="6"/>
      <c r="L22" s="6"/>
    </row>
    <row r="23" spans="2:12" ht="21.75" customHeight="1" thickBot="1" x14ac:dyDescent="0.6">
      <c r="B23" s="119" t="s">
        <v>46</v>
      </c>
      <c r="C23" s="119"/>
      <c r="D23" s="119"/>
      <c r="F23" s="58">
        <f>SUM(F10:F21)</f>
        <v>9822272353</v>
      </c>
      <c r="G23" s="59"/>
      <c r="H23" s="60"/>
      <c r="I23" s="59"/>
      <c r="J23" s="58">
        <f>SUM(J10:J21)</f>
        <v>63223836995</v>
      </c>
      <c r="K23" s="59"/>
      <c r="L23" s="60"/>
    </row>
    <row r="24" spans="2:12" ht="81.75" customHeight="1" thickTop="1" x14ac:dyDescent="0.55000000000000004"/>
    <row r="25" spans="2:12" ht="30" x14ac:dyDescent="0.75">
      <c r="F25" s="32">
        <v>7</v>
      </c>
    </row>
  </sheetData>
  <sortState xmlns:xlrd2="http://schemas.microsoft.com/office/spreadsheetml/2017/richdata2" ref="B10:J21">
    <sortCondition descending="1" ref="J10:J21"/>
  </sortState>
  <mergeCells count="14"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2023-06-27T11:59:55Z</cp:lastPrinted>
  <dcterms:created xsi:type="dcterms:W3CDTF">2021-12-28T12:49:50Z</dcterms:created>
  <dcterms:modified xsi:type="dcterms:W3CDTF">2023-11-26T13:28:18Z</dcterms:modified>
</cp:coreProperties>
</file>