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دی\سپهر\"/>
    </mc:Choice>
  </mc:AlternateContent>
  <xr:revisionPtr revIDLastSave="0" documentId="13_ncr:1_{E5FCAC2F-3624-46E6-BAE7-1762B7867661}" xr6:coauthVersionLast="47" xr6:coauthVersionMax="47" xr10:uidLastSave="{00000000-0000-0000-0000-000000000000}"/>
  <bookViews>
    <workbookView xWindow="-60" yWindow="-60" windowWidth="28920" windowHeight="15720" activeTab="8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ها'!$E$12:$Q$16</definedName>
    <definedName name="_xlnm._FilterDatabase" localSheetId="2" hidden="1">'سهام پروژه'!$C$11:$AA$15</definedName>
    <definedName name="_xlnm.Print_Area" localSheetId="1">'سرمایه گذاری ها'!$A$1:$S$22</definedName>
    <definedName name="_xlnm.Print_Area" localSheetId="0">'صفحه اول '!$A$1:$N$61</definedName>
  </definedNames>
  <calcPr calcId="191029"/>
</workbook>
</file>

<file path=xl/calcChain.xml><?xml version="1.0" encoding="utf-8"?>
<calcChain xmlns="http://schemas.openxmlformats.org/spreadsheetml/2006/main">
  <c r="D10" i="15" l="1"/>
  <c r="L15" i="5"/>
  <c r="N15" i="5"/>
  <c r="E15" i="16" s="1"/>
  <c r="P15" i="5"/>
  <c r="R15" i="5"/>
  <c r="T15" i="5"/>
  <c r="V15" i="5"/>
  <c r="X15" i="5"/>
  <c r="Z15" i="5"/>
  <c r="AB15" i="5"/>
  <c r="AD15" i="5"/>
  <c r="J22" i="13"/>
  <c r="F22" i="13"/>
  <c r="L25" i="6"/>
  <c r="E14" i="16" s="1"/>
  <c r="N25" i="6"/>
  <c r="P25" i="6"/>
  <c r="R25" i="6"/>
  <c r="G16" i="1"/>
  <c r="E13" i="16" s="1"/>
  <c r="I16" i="1"/>
  <c r="K16" i="1"/>
  <c r="M16" i="1"/>
  <c r="O16" i="1"/>
  <c r="Q16" i="1"/>
  <c r="S16" i="1"/>
  <c r="U16" i="1"/>
  <c r="E17" i="16" l="1"/>
  <c r="W16" i="1"/>
  <c r="Y16" i="1"/>
  <c r="D9" i="15"/>
  <c r="J22" i="7"/>
  <c r="L22" i="7"/>
  <c r="M22" i="7"/>
  <c r="N22" i="7"/>
  <c r="O22" i="7"/>
  <c r="P22" i="7"/>
  <c r="R22" i="7"/>
  <c r="S22" i="7"/>
  <c r="T22" i="7"/>
  <c r="D14" i="15" l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s="1"/>
  <c r="F10" i="15" l="1"/>
  <c r="F11" i="15"/>
  <c r="F12" i="15"/>
  <c r="H10" i="15"/>
  <c r="H11" i="15"/>
  <c r="H12" i="15"/>
  <c r="AA12" i="1"/>
  <c r="T11" i="6"/>
  <c r="T15" i="6"/>
  <c r="T19" i="6"/>
  <c r="T23" i="6"/>
  <c r="T13" i="6"/>
  <c r="T17" i="6"/>
  <c r="T18" i="6"/>
  <c r="T12" i="6"/>
  <c r="T16" i="6"/>
  <c r="T20" i="6"/>
  <c r="T21" i="6"/>
  <c r="T14" i="6"/>
  <c r="T22" i="6"/>
  <c r="F9" i="15"/>
  <c r="G17" i="16"/>
  <c r="M14" i="16"/>
  <c r="M17" i="16" s="1"/>
  <c r="K17" i="16"/>
  <c r="I17" i="16"/>
  <c r="AA14" i="1" l="1"/>
  <c r="AF15" i="5"/>
  <c r="AA13" i="1"/>
  <c r="AA11" i="1"/>
  <c r="F14" i="15"/>
  <c r="H9" i="15"/>
  <c r="Q17" i="16"/>
  <c r="Q16" i="16"/>
  <c r="Q14" i="16"/>
  <c r="Q15" i="16"/>
  <c r="Q13" i="16"/>
  <c r="T25" i="6" l="1"/>
  <c r="H14" i="15"/>
  <c r="AA16" i="1"/>
</calcChain>
</file>

<file path=xl/sharedStrings.xml><?xml version="1.0" encoding="utf-8"?>
<sst xmlns="http://schemas.openxmlformats.org/spreadsheetml/2006/main" count="378" uniqueCount="118">
  <si>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</si>
  <si>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</si>
  <si>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</si>
  <si>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</si>
  <si>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</si>
  <si>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</si>
  <si>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</si>
  <si>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</si>
  <si>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</si>
  <si>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</si>
  <si>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</si>
  <si>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</si>
  <si>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</si>
  <si>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</si>
  <si>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</si>
  <si>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</si>
  <si>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</si>
  <si>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</si>
  <si>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</si>
  <si>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</si>
  <si>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</si>
  <si>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</si>
  <si>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</si>
  <si>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</si>
  <si>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</si>
  <si>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</si>
  <si>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</si>
  <si>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</si>
  <si>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</si>
  <si>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</si>
  <si>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</si>
  <si>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</si>
  <si>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</si>
  <si>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</si>
  <si>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</si>
  <si>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</si>
  <si>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</si>
  <si>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</si>
  <si>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</si>
  <si>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</si>
  <si>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</si>
  <si>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</si>
  <si>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</si>
  <si>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</si>
  <si>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</si>
  <si>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</si>
  <si>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</si>
  <si>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</si>
  <si>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</si>
  <si>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</si>
  <si>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</si>
  <si>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</si>
  <si>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</si>
  <si>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</si>
  <si>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</si>
  <si>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</si>
  <si>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بانک ملت ملاصدرا</t>
  </si>
  <si>
    <t>1400/08/02</t>
  </si>
  <si>
    <t>9547682762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</si>
  <si>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</si>
  <si>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</si>
  <si>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</si>
  <si>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</si>
  <si>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</si>
  <si>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</si>
  <si>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</si>
  <si>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</si>
  <si>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</si>
  <si>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</si>
  <si>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بانک سامان ملاصدرا</t>
  </si>
  <si>
    <t>82981040038561</t>
  </si>
  <si>
    <t>1401/06/08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</si>
  <si>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</si>
  <si>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</si>
  <si>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</si>
  <si>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</si>
  <si>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</si>
  <si>
    <t>بانک پاسارگاد ملاصدرا</t>
  </si>
  <si>
    <t xml:space="preserve"> 211307164386001</t>
  </si>
  <si>
    <t>سپرده بلند مدت</t>
  </si>
  <si>
    <t>1402/02/09</t>
  </si>
  <si>
    <t>موسسه اعتباری ملل نارمک</t>
  </si>
  <si>
    <t>026660357000000032</t>
  </si>
  <si>
    <t>2118100164386001</t>
  </si>
  <si>
    <t>026610277000000407</t>
  </si>
  <si>
    <t>شرکت روایتگران شهر روشن</t>
  </si>
  <si>
    <t>026660357000000107</t>
  </si>
  <si>
    <t>1402/03/17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</si>
  <si>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</si>
  <si>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</si>
  <si>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</si>
  <si>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</si>
  <si>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</si>
  <si>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</si>
  <si>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026660386000000005</t>
  </si>
  <si>
    <t>1402/04/07</t>
  </si>
  <si>
    <t>بانک گردشگری اقدسیه</t>
  </si>
  <si>
    <t>14133315099841</t>
  </si>
  <si>
    <t>1402/07/26</t>
  </si>
  <si>
    <t>141.9967.1509984.1</t>
  </si>
  <si>
    <t>1402/07/25</t>
  </si>
  <si>
    <t xml:space="preserve">* کل سرمایه گذاری های انجام شده در طرح های جسورانه 640 میلیارد ریال است که 200 میلیارد ریال آن پرداخت شده و 440 میلیارد ریال تعهد سرمایه گذاری ایجاد شده مطابق قراردادهای بین صندوق و طرح ها پرداخت خواهد شد. </t>
  </si>
  <si>
    <t>بازی سازان بزرگ راهی نو</t>
  </si>
  <si>
    <t xml:space="preserve"> 1402/09/30</t>
  </si>
  <si>
    <t>برای ماه منتهی به 1402/10/30</t>
  </si>
  <si>
    <t xml:space="preserve"> 1402/10/30</t>
  </si>
  <si>
    <t>برای ماه منتهی به  1402/10/30</t>
  </si>
  <si>
    <t>2.3. سایر درآمدها</t>
  </si>
  <si>
    <t>سایر درآمدها</t>
  </si>
  <si>
    <t>1402/10/30</t>
  </si>
  <si>
    <t>معین برای سایر درآمدهای تنزیل سود بانک</t>
  </si>
  <si>
    <t>101310810707074000</t>
  </si>
  <si>
    <t>2118100164386000</t>
  </si>
  <si>
    <t>26610277000000400</t>
  </si>
  <si>
    <t>26660357000000000</t>
  </si>
  <si>
    <t>26660357000000100</t>
  </si>
  <si>
    <t>211307164386001</t>
  </si>
  <si>
    <t>26660386000000000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</si>
</sst>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center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15" fillId="0" borderId="0" xfId="0" applyFont="1"/>
    <xf numFmtId="164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10" fillId="0" borderId="0" xfId="1" applyNumberFormat="1" applyFont="1"/>
    <xf numFmtId="164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8" fillId="0" borderId="0" xfId="0" applyFont="1"/>
    <xf numFmtId="164" fontId="4" fillId="0" borderId="0" xfId="1" applyNumberFormat="1" applyFont="1" applyAlignment="1">
      <alignment wrapText="1"/>
    </xf>
    <xf numFmtId="0" fontId="17" fillId="0" borderId="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/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4" fontId="4" fillId="0" borderId="4" xfId="1" applyNumberFormat="1" applyFont="1" applyBorder="1"/>
    <xf numFmtId="49" fontId="4" fillId="0" borderId="3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484908</xdr:colOff>
      <xdr:row>61</xdr:row>
      <xdr:rowOff>43426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CE0E0FA-753B-6A6A-4C32-1D33FDE5E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2573501" y="0"/>
          <a:ext cx="8364681" cy="11663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sheetPr>
    <pageSetUpPr fitToPage="1"/>
  </sheetPr>
  <dimension ref="Z41"/>
  <sheetViews>
    <sheetView showGridLines="0" rightToLeft="1" view="pageBreakPreview" zoomScale="55" zoomScaleNormal="100" zoomScaleSheetLayoutView="55" workbookViewId="0">
      <selection activeCell="W50" sqref="W50"/>
    </sheetView>
  </sheetViews>
  <sheetFormatPr defaultRowHeight="15"/>
  <sheetData>
    <row r="41" spans="26:26">
      <c r="Z41" t="s">
        <v>60</v>
      </c>
    </row>
  </sheetData>
  <printOptions horizontalCentered="1" verticalCentered="1"/>
  <pageMargins left="0" right="0" top="0" bottom="0" header="0" footer="0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topLeftCell="A4" zoomScaleNormal="85" zoomScaleSheetLayoutView="100" workbookViewId="0">
      <selection activeCell="C20" sqref="C20:Q20"/>
    </sheetView>
  </sheetViews>
  <sheetFormatPr defaultRowHeight="21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>
      <c r="C2" s="89" t="s">
        <v>55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3:17" ht="30">
      <c r="C3" s="89" t="s">
        <v>0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3:17" ht="30">
      <c r="C4" s="89" t="s">
        <v>104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</row>
    <row r="5" spans="3:17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>
      <c r="C7" s="93" t="s">
        <v>47</v>
      </c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</row>
    <row r="9" spans="3:17" s="6" customFormat="1" ht="34.5" customHeight="1">
      <c r="C9" s="90" t="s">
        <v>51</v>
      </c>
      <c r="D9" s="90" t="s">
        <v>103</v>
      </c>
      <c r="E9" s="90" t="s">
        <v>2</v>
      </c>
      <c r="F9" s="90" t="s">
        <v>2</v>
      </c>
      <c r="G9" s="90" t="s">
        <v>2</v>
      </c>
      <c r="I9" s="90" t="s">
        <v>3</v>
      </c>
      <c r="J9" s="90" t="s">
        <v>3</v>
      </c>
      <c r="K9" s="90" t="s">
        <v>3</v>
      </c>
      <c r="M9" s="90" t="s">
        <v>105</v>
      </c>
      <c r="N9" s="90" t="s">
        <v>4</v>
      </c>
      <c r="O9" s="90" t="s">
        <v>4</v>
      </c>
      <c r="P9" s="90" t="s">
        <v>4</v>
      </c>
      <c r="Q9" s="90" t="s">
        <v>4</v>
      </c>
    </row>
    <row r="10" spans="3:17" s="27" customFormat="1" ht="24">
      <c r="C10" s="90"/>
      <c r="D10" s="74"/>
      <c r="E10" s="91" t="s">
        <v>6</v>
      </c>
      <c r="F10" s="74"/>
      <c r="G10" s="91" t="s">
        <v>7</v>
      </c>
      <c r="I10" s="91" t="s">
        <v>52</v>
      </c>
      <c r="J10" s="74"/>
      <c r="K10" s="91" t="s">
        <v>53</v>
      </c>
      <c r="M10" s="91" t="s">
        <v>6</v>
      </c>
      <c r="N10" s="74"/>
      <c r="O10" s="91" t="s">
        <v>7</v>
      </c>
      <c r="Q10" s="91" t="s">
        <v>11</v>
      </c>
    </row>
    <row r="11" spans="3:17" s="27" customFormat="1" ht="24">
      <c r="C11" s="90"/>
      <c r="D11" s="75"/>
      <c r="E11" s="92" t="s">
        <v>6</v>
      </c>
      <c r="F11" s="75"/>
      <c r="G11" s="92" t="s">
        <v>7</v>
      </c>
      <c r="I11" s="92"/>
      <c r="J11" s="75"/>
      <c r="K11" s="92"/>
      <c r="M11" s="92" t="s">
        <v>6</v>
      </c>
      <c r="N11" s="75"/>
      <c r="O11" s="92" t="s">
        <v>7</v>
      </c>
      <c r="Q11" s="92" t="s">
        <v>11</v>
      </c>
    </row>
    <row r="12" spans="3:17" ht="9" customHeight="1">
      <c r="C12" s="25"/>
      <c r="E12" s="3"/>
      <c r="G12" s="3"/>
      <c r="I12" s="3"/>
      <c r="K12" s="3"/>
      <c r="M12" s="3"/>
      <c r="O12" s="3"/>
      <c r="Q12" s="8"/>
    </row>
    <row r="13" spans="3:17">
      <c r="C13" s="2" t="s">
        <v>93</v>
      </c>
      <c r="E13" s="3">
        <f>'سهام پروژه'!G16</f>
        <v>200000000000</v>
      </c>
      <c r="G13" s="3">
        <f>'سهام پروژه'!I16</f>
        <v>200000000000</v>
      </c>
      <c r="I13" s="3">
        <f>'سهام پروژه'!M16</f>
        <v>0</v>
      </c>
      <c r="K13" s="3">
        <f>'سهام پروژه'!Q16</f>
        <v>0</v>
      </c>
      <c r="M13" s="3">
        <f>'سهام پروژه'!W16</f>
        <v>200000000000</v>
      </c>
      <c r="O13" s="3">
        <f>'سهام پروژه'!Y16</f>
        <v>200000000000</v>
      </c>
      <c r="Q13" s="8">
        <f>O13/$O$17</f>
        <v>0.29284988841517323</v>
      </c>
    </row>
    <row r="14" spans="3:17">
      <c r="C14" s="2" t="s">
        <v>54</v>
      </c>
      <c r="E14" s="3">
        <f>سپرده!L25</f>
        <v>473204047705</v>
      </c>
      <c r="G14" s="3">
        <f>E14</f>
        <v>473204047705</v>
      </c>
      <c r="I14" s="3">
        <f>سپرده!N25</f>
        <v>34377588675</v>
      </c>
      <c r="K14" s="3">
        <f>سپرده!P25</f>
        <v>24637889731</v>
      </c>
      <c r="M14" s="3">
        <f>سپرده!R25</f>
        <v>482943746649</v>
      </c>
      <c r="O14" s="3">
        <f>سپرده!R25</f>
        <v>482943746649</v>
      </c>
      <c r="Q14" s="8">
        <f>O14/$O$17</f>
        <v>0.70715011158482677</v>
      </c>
    </row>
    <row r="15" spans="3:17">
      <c r="C15" s="2" t="s">
        <v>50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>
      <c r="C16" s="2" t="s">
        <v>48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>
      <c r="C17" s="2" t="s">
        <v>46</v>
      </c>
      <c r="D17" s="3"/>
      <c r="E17" s="9">
        <f>SUM(E12:E16)</f>
        <v>673204047705</v>
      </c>
      <c r="F17" s="3"/>
      <c r="G17" s="9">
        <f>SUM(G12:G16)</f>
        <v>673204047705</v>
      </c>
      <c r="H17" s="3"/>
      <c r="I17" s="9">
        <f>SUM(I12:I16)</f>
        <v>34377588675</v>
      </c>
      <c r="J17" s="3"/>
      <c r="K17" s="9">
        <f>SUM(K12:K16)</f>
        <v>24637889731</v>
      </c>
      <c r="L17" s="3"/>
      <c r="M17" s="9">
        <f>SUM(M12:M16)</f>
        <v>682943746649</v>
      </c>
      <c r="N17" s="3"/>
      <c r="O17" s="9">
        <f>SUM(O12:O16)</f>
        <v>682943746649</v>
      </c>
      <c r="P17" s="3"/>
      <c r="Q17" s="18">
        <f t="shared" ref="Q17" si="0">O17/$O$17</f>
        <v>1</v>
      </c>
    </row>
    <row r="18" spans="3:17" ht="21.75" thickTop="1">
      <c r="Q18" s="8"/>
    </row>
    <row r="20" spans="3:17" ht="171" customHeight="1">
      <c r="C20" s="88" t="s">
        <v>101</v>
      </c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</row>
    <row r="21" spans="3:17" ht="30">
      <c r="I21" s="29">
        <v>1</v>
      </c>
    </row>
  </sheetData>
  <sortState xmlns:xlrd2="http://schemas.microsoft.com/office/spreadsheetml/2017/richdata2"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8"/>
  <sheetViews>
    <sheetView rightToLeft="1" view="pageBreakPreview" zoomScale="50" zoomScaleNormal="50" zoomScaleSheetLayoutView="50" workbookViewId="0">
      <selection activeCell="AJ13" sqref="AJ13"/>
    </sheetView>
  </sheetViews>
  <sheetFormatPr defaultRowHeight="33"/>
  <cols>
    <col min="1" max="1" width="2.5703125" style="31" customWidth="1"/>
    <col min="2" max="2" width="1.28515625" style="31" customWidth="1"/>
    <col min="3" max="3" width="46.28515625" style="31" bestFit="1" customWidth="1"/>
    <col min="4" max="4" width="1" style="31" customWidth="1"/>
    <col min="5" max="5" width="9" style="31" bestFit="1" customWidth="1"/>
    <col min="6" max="6" width="3.5703125" style="31" bestFit="1" customWidth="1"/>
    <col min="7" max="7" width="26.140625" style="31" bestFit="1" customWidth="1"/>
    <col min="8" max="8" width="3.5703125" style="31" bestFit="1" customWidth="1"/>
    <col min="9" max="9" width="29" style="31" bestFit="1" customWidth="1"/>
    <col min="10" max="10" width="3.5703125" style="31" bestFit="1" customWidth="1"/>
    <col min="11" max="11" width="9" style="31" bestFit="1" customWidth="1"/>
    <col min="12" max="12" width="3.5703125" style="31" bestFit="1" customWidth="1"/>
    <col min="13" max="13" width="26.140625" style="31" bestFit="1" customWidth="1"/>
    <col min="14" max="14" width="3.5703125" style="31" bestFit="1" customWidth="1"/>
    <col min="15" max="15" width="9" style="31" bestFit="1" customWidth="1"/>
    <col min="16" max="16" width="3.42578125" style="31" bestFit="1" customWidth="1"/>
    <col min="17" max="17" width="16.85546875" style="31" bestFit="1" customWidth="1"/>
    <col min="18" max="18" width="3.5703125" style="31" bestFit="1" customWidth="1"/>
    <col min="19" max="19" width="9" style="31" bestFit="1" customWidth="1"/>
    <col min="20" max="20" width="3.5703125" style="31" bestFit="1" customWidth="1"/>
    <col min="21" max="21" width="16.28515625" style="31" bestFit="1" customWidth="1"/>
    <col min="22" max="22" width="3.5703125" style="31" bestFit="1" customWidth="1"/>
    <col min="23" max="23" width="27" style="31" bestFit="1" customWidth="1"/>
    <col min="24" max="24" width="3.5703125" style="31" bestFit="1" customWidth="1"/>
    <col min="25" max="25" width="29" style="31" bestFit="1" customWidth="1"/>
    <col min="26" max="26" width="3.5703125" style="31" bestFit="1" customWidth="1"/>
    <col min="27" max="27" width="20.140625" style="51" customWidth="1"/>
    <col min="28" max="28" width="1" style="31" customWidth="1"/>
    <col min="29" max="29" width="9.140625" style="31" customWidth="1"/>
    <col min="30" max="16384" width="9.140625" style="31"/>
  </cols>
  <sheetData>
    <row r="2" spans="3:27" ht="46.5">
      <c r="C2" s="99" t="s">
        <v>55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</row>
    <row r="3" spans="3:27" ht="46.5">
      <c r="C3" s="99" t="s">
        <v>0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</row>
    <row r="4" spans="3:27" ht="46.5">
      <c r="C4" s="99" t="s">
        <v>106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</row>
    <row r="5" spans="3:27" ht="147" customHeight="1"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3:27" ht="39">
      <c r="C6" s="98" t="s">
        <v>62</v>
      </c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</row>
    <row r="8" spans="3:27" s="44" customFormat="1" ht="34.5" customHeight="1">
      <c r="C8" s="94" t="s">
        <v>1</v>
      </c>
      <c r="E8" s="97" t="s">
        <v>103</v>
      </c>
      <c r="F8" s="97" t="s">
        <v>2</v>
      </c>
      <c r="G8" s="97" t="s">
        <v>2</v>
      </c>
      <c r="H8" s="97" t="s">
        <v>2</v>
      </c>
      <c r="I8" s="97" t="s">
        <v>2</v>
      </c>
      <c r="J8" s="100"/>
      <c r="K8" s="97" t="s">
        <v>3</v>
      </c>
      <c r="L8" s="97" t="s">
        <v>3</v>
      </c>
      <c r="M8" s="97" t="s">
        <v>3</v>
      </c>
      <c r="N8" s="97" t="s">
        <v>3</v>
      </c>
      <c r="O8" s="97" t="s">
        <v>3</v>
      </c>
      <c r="P8" s="97" t="s">
        <v>3</v>
      </c>
      <c r="Q8" s="97" t="s">
        <v>3</v>
      </c>
      <c r="R8" s="100"/>
      <c r="S8" s="97" t="s">
        <v>105</v>
      </c>
      <c r="T8" s="97" t="s">
        <v>4</v>
      </c>
      <c r="U8" s="97" t="s">
        <v>4</v>
      </c>
      <c r="V8" s="97" t="s">
        <v>4</v>
      </c>
      <c r="W8" s="97" t="s">
        <v>4</v>
      </c>
      <c r="X8" s="97" t="s">
        <v>4</v>
      </c>
      <c r="Y8" s="97" t="s">
        <v>4</v>
      </c>
      <c r="Z8" s="97" t="s">
        <v>4</v>
      </c>
      <c r="AA8" s="97" t="s">
        <v>4</v>
      </c>
    </row>
    <row r="9" spans="3:27" s="44" customFormat="1" ht="44.25" customHeight="1">
      <c r="C9" s="94" t="s">
        <v>1</v>
      </c>
      <c r="D9" s="100"/>
      <c r="E9" s="95" t="s">
        <v>5</v>
      </c>
      <c r="F9" s="101"/>
      <c r="G9" s="95" t="s">
        <v>6</v>
      </c>
      <c r="H9" s="45"/>
      <c r="I9" s="95" t="s">
        <v>7</v>
      </c>
      <c r="J9" s="100"/>
      <c r="K9" s="95" t="s">
        <v>8</v>
      </c>
      <c r="L9" s="95" t="s">
        <v>8</v>
      </c>
      <c r="M9" s="95" t="s">
        <v>8</v>
      </c>
      <c r="N9" s="45"/>
      <c r="O9" s="95" t="s">
        <v>9</v>
      </c>
      <c r="P9" s="95" t="s">
        <v>9</v>
      </c>
      <c r="Q9" s="95" t="s">
        <v>9</v>
      </c>
      <c r="R9" s="100"/>
      <c r="S9" s="95" t="s">
        <v>5</v>
      </c>
      <c r="T9" s="101"/>
      <c r="U9" s="95" t="s">
        <v>10</v>
      </c>
      <c r="V9" s="101"/>
      <c r="W9" s="95" t="s">
        <v>6</v>
      </c>
      <c r="X9" s="101"/>
      <c r="Y9" s="95" t="s">
        <v>7</v>
      </c>
      <c r="Z9" s="100"/>
      <c r="AA9" s="95" t="s">
        <v>11</v>
      </c>
    </row>
    <row r="10" spans="3:27" s="44" customFormat="1" ht="54" customHeight="1">
      <c r="C10" s="94" t="s">
        <v>1</v>
      </c>
      <c r="D10" s="100"/>
      <c r="E10" s="96" t="s">
        <v>5</v>
      </c>
      <c r="F10" s="102"/>
      <c r="G10" s="96" t="s">
        <v>6</v>
      </c>
      <c r="H10" s="46"/>
      <c r="I10" s="96" t="s">
        <v>7</v>
      </c>
      <c r="J10" s="100"/>
      <c r="K10" s="96" t="s">
        <v>5</v>
      </c>
      <c r="L10" s="46"/>
      <c r="M10" s="96" t="s">
        <v>6</v>
      </c>
      <c r="N10" s="46"/>
      <c r="O10" s="96" t="s">
        <v>5</v>
      </c>
      <c r="P10" s="46"/>
      <c r="Q10" s="96" t="s">
        <v>12</v>
      </c>
      <c r="R10" s="100"/>
      <c r="S10" s="96" t="s">
        <v>5</v>
      </c>
      <c r="T10" s="102"/>
      <c r="U10" s="96" t="s">
        <v>10</v>
      </c>
      <c r="V10" s="102"/>
      <c r="W10" s="96" t="s">
        <v>6</v>
      </c>
      <c r="X10" s="102"/>
      <c r="Y10" s="96" t="s">
        <v>7</v>
      </c>
      <c r="Z10" s="100"/>
      <c r="AA10" s="96" t="s">
        <v>11</v>
      </c>
    </row>
    <row r="11" spans="3:27">
      <c r="C11" s="47" t="s">
        <v>61</v>
      </c>
      <c r="E11" s="48"/>
      <c r="G11" s="48">
        <v>80000000000</v>
      </c>
      <c r="I11" s="48">
        <v>80000000000</v>
      </c>
      <c r="K11" s="48"/>
      <c r="M11" s="48"/>
      <c r="O11" s="48"/>
      <c r="Q11" s="48"/>
      <c r="S11" s="48"/>
      <c r="U11" s="48"/>
      <c r="W11" s="48">
        <v>80000000000</v>
      </c>
      <c r="Y11" s="48">
        <v>80000000000</v>
      </c>
      <c r="AA11" s="49">
        <f>Y11/'سرمایه گذاری ها'!$O$17</f>
        <v>0.1171399553660693</v>
      </c>
    </row>
    <row r="12" spans="3:27">
      <c r="C12" s="31" t="s">
        <v>85</v>
      </c>
      <c r="E12" s="48"/>
      <c r="G12" s="48">
        <v>70000000000</v>
      </c>
      <c r="I12" s="48">
        <v>70000000000</v>
      </c>
      <c r="K12" s="48"/>
      <c r="M12" s="48"/>
      <c r="O12" s="48"/>
      <c r="Q12" s="48"/>
      <c r="S12" s="48"/>
      <c r="U12" s="48"/>
      <c r="W12" s="48">
        <v>70000000000</v>
      </c>
      <c r="Y12" s="48">
        <v>70000000000</v>
      </c>
      <c r="AA12" s="49">
        <f>Y12/'سرمایه گذاری ها'!$O$17</f>
        <v>0.10249746094531063</v>
      </c>
    </row>
    <row r="13" spans="3:27">
      <c r="C13" s="31" t="s">
        <v>72</v>
      </c>
      <c r="E13" s="48"/>
      <c r="G13" s="48">
        <v>30000000000</v>
      </c>
      <c r="I13" s="48">
        <v>30000000000</v>
      </c>
      <c r="K13" s="48"/>
      <c r="M13" s="48"/>
      <c r="O13" s="48"/>
      <c r="Q13" s="48"/>
      <c r="S13" s="48"/>
      <c r="U13" s="48"/>
      <c r="W13" s="48">
        <v>30000000000</v>
      </c>
      <c r="Y13" s="48">
        <v>30000000000</v>
      </c>
      <c r="AA13" s="49">
        <f>Y13/'سرمایه گذاری ها'!$O$17</f>
        <v>4.3927483262275989E-2</v>
      </c>
    </row>
    <row r="14" spans="3:27">
      <c r="C14" s="31" t="s">
        <v>102</v>
      </c>
      <c r="E14" s="48"/>
      <c r="G14" s="48">
        <v>20000000000</v>
      </c>
      <c r="I14" s="48">
        <v>20000000000</v>
      </c>
      <c r="K14" s="48"/>
      <c r="M14" s="48"/>
      <c r="O14" s="48"/>
      <c r="Q14" s="48"/>
      <c r="S14" s="48"/>
      <c r="U14" s="48"/>
      <c r="W14" s="48">
        <v>20000000000</v>
      </c>
      <c r="Y14" s="48">
        <v>20000000000</v>
      </c>
      <c r="AA14" s="49">
        <f>Y14/'سرمایه گذاری ها'!$O$17</f>
        <v>2.9284988841517326E-2</v>
      </c>
    </row>
    <row r="15" spans="3:27" ht="18" customHeight="1">
      <c r="E15" s="48"/>
      <c r="G15" s="48"/>
      <c r="I15" s="48"/>
      <c r="K15" s="48"/>
      <c r="M15" s="48"/>
      <c r="O15" s="48"/>
      <c r="Q15" s="48"/>
      <c r="S15" s="48"/>
      <c r="U15" s="48"/>
      <c r="W15" s="48"/>
      <c r="Y15" s="48"/>
      <c r="AA15" s="49"/>
    </row>
    <row r="16" spans="3:27" ht="33.75" thickBot="1">
      <c r="C16" s="31" t="s">
        <v>46</v>
      </c>
      <c r="E16" s="50"/>
      <c r="F16" s="48"/>
      <c r="G16" s="50">
        <f>SUM(G11:G14)</f>
        <v>200000000000</v>
      </c>
      <c r="H16" s="50"/>
      <c r="I16" s="50">
        <f>SUM(I11:I14)</f>
        <v>200000000000</v>
      </c>
      <c r="J16" s="48"/>
      <c r="K16" s="50">
        <f>SUM(K11:K14)</f>
        <v>0</v>
      </c>
      <c r="L16" s="50"/>
      <c r="M16" s="50">
        <f>SUM(M11:M14)</f>
        <v>0</v>
      </c>
      <c r="N16" s="50"/>
      <c r="O16" s="50">
        <f>SUM(O11:O14)</f>
        <v>0</v>
      </c>
      <c r="P16" s="50"/>
      <c r="Q16" s="50">
        <f>SUM(Q11:Q14)</f>
        <v>0</v>
      </c>
      <c r="R16" s="48"/>
      <c r="S16" s="50">
        <f>SUM(S11:S14)</f>
        <v>0</v>
      </c>
      <c r="T16" s="50"/>
      <c r="U16" s="50">
        <f>SUM(U11:U14)</f>
        <v>0</v>
      </c>
      <c r="V16" s="50"/>
      <c r="W16" s="50">
        <f>SUM(W11:W14)</f>
        <v>200000000000</v>
      </c>
      <c r="X16" s="50"/>
      <c r="Y16" s="50">
        <f>SUM(Y11:Y14)</f>
        <v>200000000000</v>
      </c>
      <c r="Z16" s="48"/>
      <c r="AA16" s="52">
        <f>SUM(AA11:AA14)</f>
        <v>0.29284988841517323</v>
      </c>
    </row>
    <row r="17" spans="15:15" ht="63.75" customHeight="1" thickTop="1"/>
    <row r="18" spans="15:15" ht="30.75" customHeight="1">
      <c r="O18" s="66">
        <v>2</v>
      </c>
    </row>
  </sheetData>
  <sortState xmlns:xlrd2="http://schemas.microsoft.com/office/spreadsheetml/2017/richdata2" ref="C11:AA14">
    <sortCondition descending="1" ref="Y11:Y14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7"/>
  <sheetViews>
    <sheetView rightToLeft="1" view="pageBreakPreview" zoomScale="55" zoomScaleNormal="70" zoomScaleSheetLayoutView="55" workbookViewId="0">
      <selection activeCell="B13" sqref="B13:AF13"/>
    </sheetView>
  </sheetViews>
  <sheetFormatPr defaultRowHeight="21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05" t="s">
        <v>55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</row>
    <row r="3" spans="2:32" ht="39">
      <c r="B3" s="105" t="s">
        <v>0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</row>
    <row r="4" spans="2:32" ht="39">
      <c r="B4" s="105" t="s">
        <v>106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</row>
    <row r="5" spans="2:32" ht="39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</row>
    <row r="6" spans="2:32" ht="39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2:32" s="2" customFormat="1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>
      <c r="B8" s="103" t="s">
        <v>88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</row>
    <row r="10" spans="2:32" s="13" customFormat="1" ht="33" customHeight="1">
      <c r="B10" s="97" t="s">
        <v>16</v>
      </c>
      <c r="C10" s="97" t="s">
        <v>16</v>
      </c>
      <c r="D10" s="97" t="s">
        <v>16</v>
      </c>
      <c r="E10" s="97" t="s">
        <v>16</v>
      </c>
      <c r="F10" s="97" t="s">
        <v>16</v>
      </c>
      <c r="G10" s="97" t="s">
        <v>16</v>
      </c>
      <c r="H10" s="97" t="s">
        <v>16</v>
      </c>
      <c r="I10" s="97" t="s">
        <v>16</v>
      </c>
      <c r="J10" s="97" t="s">
        <v>16</v>
      </c>
      <c r="K10" s="79"/>
      <c r="L10" s="97" t="s">
        <v>103</v>
      </c>
      <c r="M10" s="97" t="s">
        <v>2</v>
      </c>
      <c r="N10" s="97" t="s">
        <v>2</v>
      </c>
      <c r="O10" s="97" t="s">
        <v>2</v>
      </c>
      <c r="P10" s="97" t="s">
        <v>2</v>
      </c>
      <c r="Q10" s="79"/>
      <c r="R10" s="97" t="s">
        <v>3</v>
      </c>
      <c r="S10" s="97" t="s">
        <v>3</v>
      </c>
      <c r="T10" s="97" t="s">
        <v>3</v>
      </c>
      <c r="U10" s="97" t="s">
        <v>3</v>
      </c>
      <c r="V10" s="97" t="s">
        <v>3</v>
      </c>
      <c r="W10" s="97" t="s">
        <v>3</v>
      </c>
      <c r="X10" s="97" t="s">
        <v>3</v>
      </c>
      <c r="Y10" s="79"/>
      <c r="Z10" s="97" t="s">
        <v>105</v>
      </c>
      <c r="AA10" s="97" t="s">
        <v>4</v>
      </c>
      <c r="AB10" s="97" t="s">
        <v>4</v>
      </c>
      <c r="AC10" s="97" t="s">
        <v>4</v>
      </c>
      <c r="AD10" s="97" t="s">
        <v>4</v>
      </c>
      <c r="AE10" s="97" t="s">
        <v>4</v>
      </c>
      <c r="AF10" s="97" t="s">
        <v>4</v>
      </c>
    </row>
    <row r="11" spans="2:32" s="13" customFormat="1" ht="29.25" customHeight="1">
      <c r="B11" s="95" t="s">
        <v>17</v>
      </c>
      <c r="C11" s="80"/>
      <c r="D11" s="95" t="s">
        <v>49</v>
      </c>
      <c r="E11" s="80"/>
      <c r="F11" s="95" t="s">
        <v>15</v>
      </c>
      <c r="G11" s="80"/>
      <c r="H11" s="95" t="s">
        <v>18</v>
      </c>
      <c r="I11" s="80"/>
      <c r="J11" s="95" t="s">
        <v>13</v>
      </c>
      <c r="K11" s="79"/>
      <c r="L11" s="95" t="s">
        <v>5</v>
      </c>
      <c r="M11" s="80"/>
      <c r="N11" s="95" t="s">
        <v>6</v>
      </c>
      <c r="O11" s="80"/>
      <c r="P11" s="95" t="s">
        <v>7</v>
      </c>
      <c r="Q11" s="79"/>
      <c r="R11" s="95" t="s">
        <v>8</v>
      </c>
      <c r="S11" s="95" t="s">
        <v>8</v>
      </c>
      <c r="T11" s="95" t="s">
        <v>8</v>
      </c>
      <c r="U11" s="80"/>
      <c r="V11" s="95" t="s">
        <v>9</v>
      </c>
      <c r="W11" s="95" t="s">
        <v>9</v>
      </c>
      <c r="X11" s="95" t="s">
        <v>9</v>
      </c>
      <c r="Y11" s="79"/>
      <c r="Z11" s="95" t="s">
        <v>5</v>
      </c>
      <c r="AA11" s="80"/>
      <c r="AB11" s="95" t="s">
        <v>6</v>
      </c>
      <c r="AC11" s="80"/>
      <c r="AD11" s="95" t="s">
        <v>7</v>
      </c>
      <c r="AE11" s="80"/>
      <c r="AF11" s="95" t="s">
        <v>19</v>
      </c>
    </row>
    <row r="12" spans="2:32" s="13" customFormat="1" ht="49.5" customHeight="1">
      <c r="B12" s="96" t="s">
        <v>17</v>
      </c>
      <c r="C12" s="81"/>
      <c r="D12" s="96" t="s">
        <v>14</v>
      </c>
      <c r="E12" s="81"/>
      <c r="F12" s="96" t="s">
        <v>15</v>
      </c>
      <c r="G12" s="81"/>
      <c r="H12" s="96" t="s">
        <v>18</v>
      </c>
      <c r="I12" s="81"/>
      <c r="J12" s="96" t="s">
        <v>13</v>
      </c>
      <c r="K12" s="79"/>
      <c r="L12" s="96" t="s">
        <v>5</v>
      </c>
      <c r="M12" s="81"/>
      <c r="N12" s="96" t="s">
        <v>6</v>
      </c>
      <c r="O12" s="81"/>
      <c r="P12" s="96" t="s">
        <v>7</v>
      </c>
      <c r="Q12" s="79"/>
      <c r="R12" s="96" t="s">
        <v>5</v>
      </c>
      <c r="S12" s="81"/>
      <c r="T12" s="96" t="s">
        <v>6</v>
      </c>
      <c r="U12" s="81"/>
      <c r="V12" s="96" t="s">
        <v>5</v>
      </c>
      <c r="W12" s="81"/>
      <c r="X12" s="96" t="s">
        <v>12</v>
      </c>
      <c r="Y12" s="79"/>
      <c r="Z12" s="96" t="s">
        <v>5</v>
      </c>
      <c r="AA12" s="81"/>
      <c r="AB12" s="96" t="s">
        <v>6</v>
      </c>
      <c r="AC12" s="81"/>
      <c r="AD12" s="96" t="s">
        <v>7</v>
      </c>
      <c r="AE12" s="81"/>
      <c r="AF12" s="96" t="s">
        <v>19</v>
      </c>
    </row>
    <row r="13" spans="2:32" s="73" customFormat="1" ht="64.5" customHeight="1">
      <c r="B13" s="71"/>
      <c r="C13" s="76"/>
      <c r="D13" s="69"/>
      <c r="E13" s="69"/>
      <c r="F13" s="69"/>
      <c r="G13" s="69"/>
      <c r="H13" s="69"/>
      <c r="I13" s="69"/>
      <c r="J13" s="69"/>
      <c r="K13" s="69"/>
      <c r="L13" s="67"/>
      <c r="M13" s="69"/>
      <c r="N13" s="72"/>
      <c r="O13" s="72"/>
      <c r="P13" s="72"/>
      <c r="Q13" s="69"/>
      <c r="R13" s="72"/>
      <c r="S13" s="69"/>
      <c r="T13" s="72"/>
      <c r="U13" s="69"/>
      <c r="V13" s="69"/>
      <c r="W13" s="69"/>
      <c r="X13" s="72"/>
      <c r="Y13" s="69"/>
      <c r="Z13" s="72"/>
      <c r="AA13" s="72"/>
      <c r="AB13" s="72"/>
      <c r="AC13" s="72"/>
      <c r="AD13" s="72"/>
      <c r="AE13" s="82"/>
      <c r="AF13" s="83"/>
    </row>
    <row r="14" spans="2:32" s="13" customFormat="1" ht="33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31"/>
      <c r="AF14" s="84"/>
    </row>
    <row r="15" spans="2:32" ht="33.75" thickBot="1">
      <c r="B15" s="104" t="s">
        <v>46</v>
      </c>
      <c r="C15" s="104"/>
      <c r="D15" s="104"/>
      <c r="E15" s="104"/>
      <c r="F15" s="104"/>
      <c r="G15" s="104"/>
      <c r="H15" s="104"/>
      <c r="I15" s="104"/>
      <c r="J15" s="104"/>
      <c r="K15" s="29"/>
      <c r="L15" s="78">
        <f>SUM(L13:L13)</f>
        <v>0</v>
      </c>
      <c r="M15" s="29"/>
      <c r="N15" s="78">
        <f>SUM(N13:N13)</f>
        <v>0</v>
      </c>
      <c r="O15" s="29"/>
      <c r="P15" s="78">
        <f>SUM(P13:P13)</f>
        <v>0</v>
      </c>
      <c r="Q15" s="29"/>
      <c r="R15" s="78">
        <f>SUM(R13:R13)</f>
        <v>0</v>
      </c>
      <c r="S15" s="29"/>
      <c r="T15" s="78">
        <f>SUM(T13:T13)</f>
        <v>0</v>
      </c>
      <c r="U15" s="29"/>
      <c r="V15" s="78">
        <f>SUM(V13:V13)</f>
        <v>0</v>
      </c>
      <c r="W15" s="29"/>
      <c r="X15" s="78">
        <f>SUM(X13:X13)</f>
        <v>0</v>
      </c>
      <c r="Y15" s="29"/>
      <c r="Z15" s="78">
        <f>SUM(Z13:Z13)</f>
        <v>0</v>
      </c>
      <c r="AA15" s="29"/>
      <c r="AB15" s="78">
        <f>SUM(AB13:AB13)</f>
        <v>0</v>
      </c>
      <c r="AC15" s="29"/>
      <c r="AD15" s="78">
        <f>SUM(AD13:AD13)</f>
        <v>0</v>
      </c>
      <c r="AE15" s="31"/>
      <c r="AF15" s="85">
        <f>SUM(AF13:AF13)</f>
        <v>0</v>
      </c>
    </row>
    <row r="16" spans="2:32" ht="21.75" thickTop="1"/>
    <row r="18" spans="16:16" ht="177.75" customHeight="1"/>
    <row r="27" spans="16:16" ht="33">
      <c r="P27" s="31">
        <v>3</v>
      </c>
    </row>
  </sheetData>
  <sortState xmlns:xlrd2="http://schemas.microsoft.com/office/spreadsheetml/2017/richdata2" ref="B14:AF14">
    <sortCondition descending="1" ref="AD14"/>
  </sortState>
  <mergeCells count="27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7"/>
  <sheetViews>
    <sheetView rightToLeft="1" view="pageBreakPreview" topLeftCell="A3" zoomScale="80" zoomScaleNormal="80" zoomScaleSheetLayoutView="80" workbookViewId="0">
      <selection activeCell="N15" sqref="N15:N22"/>
    </sheetView>
  </sheetViews>
  <sheetFormatPr defaultRowHeight="22.5" customHeight="1"/>
  <cols>
    <col min="1" max="1" width="2.140625" style="2" customWidth="1"/>
    <col min="2" max="2" width="23.140625" style="2" bestFit="1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5703125" style="2" bestFit="1" customWidth="1"/>
    <col min="11" max="11" width="1.140625" style="2" customWidth="1"/>
    <col min="12" max="12" width="16.7109375" style="2" bestFit="1" customWidth="1"/>
    <col min="13" max="13" width="1.140625" style="2" customWidth="1"/>
    <col min="14" max="14" width="16.5703125" style="2" bestFit="1" customWidth="1"/>
    <col min="15" max="15" width="1.140625" style="2" customWidth="1"/>
    <col min="16" max="16" width="16.5703125" style="2" bestFit="1" customWidth="1"/>
    <col min="17" max="17" width="1.140625" style="2" customWidth="1"/>
    <col min="18" max="18" width="16.5703125" style="2" bestFit="1" customWidth="1"/>
    <col min="19" max="19" width="1.140625" style="2" customWidth="1"/>
    <col min="20" max="20" width="20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2.5" customHeight="1">
      <c r="B2" s="89" t="s">
        <v>55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2:28" ht="22.5" customHeight="1">
      <c r="B3" s="89" t="s">
        <v>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</row>
    <row r="4" spans="2:28" ht="22.5" customHeight="1">
      <c r="B4" s="89" t="s">
        <v>106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</row>
    <row r="5" spans="2:28" ht="22.5" customHeight="1">
      <c r="B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ht="22.5" customHeight="1">
      <c r="B6" s="93" t="s">
        <v>89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11"/>
      <c r="V6" s="11"/>
      <c r="W6" s="11"/>
      <c r="X6" s="11"/>
      <c r="Y6" s="11"/>
      <c r="Z6" s="11"/>
      <c r="AA6" s="11"/>
      <c r="AB6" s="11"/>
    </row>
    <row r="8" spans="2:28" s="4" customFormat="1" ht="22.5" customHeight="1">
      <c r="B8" s="106" t="s">
        <v>20</v>
      </c>
      <c r="D8" s="90" t="s">
        <v>21</v>
      </c>
      <c r="E8" s="90" t="s">
        <v>21</v>
      </c>
      <c r="F8" s="90" t="s">
        <v>21</v>
      </c>
      <c r="G8" s="90" t="s">
        <v>21</v>
      </c>
      <c r="H8" s="90" t="s">
        <v>21</v>
      </c>
      <c r="I8" s="90" t="s">
        <v>21</v>
      </c>
      <c r="J8" s="90" t="s">
        <v>21</v>
      </c>
      <c r="L8" s="90" t="s">
        <v>103</v>
      </c>
      <c r="N8" s="90" t="s">
        <v>3</v>
      </c>
      <c r="O8" s="90" t="s">
        <v>3</v>
      </c>
      <c r="P8" s="90" t="s">
        <v>3</v>
      </c>
      <c r="R8" s="90" t="s">
        <v>105</v>
      </c>
      <c r="S8" s="90" t="s">
        <v>4</v>
      </c>
      <c r="T8" s="90" t="s">
        <v>4</v>
      </c>
    </row>
    <row r="9" spans="2:28" s="4" customFormat="1" ht="22.5" customHeight="1">
      <c r="B9" s="107" t="s">
        <v>20</v>
      </c>
      <c r="D9" s="108" t="s">
        <v>22</v>
      </c>
      <c r="E9" s="23"/>
      <c r="F9" s="108" t="s">
        <v>23</v>
      </c>
      <c r="G9" s="23"/>
      <c r="H9" s="108" t="s">
        <v>24</v>
      </c>
      <c r="I9" s="23"/>
      <c r="J9" s="108" t="s">
        <v>15</v>
      </c>
      <c r="L9" s="108" t="s">
        <v>25</v>
      </c>
      <c r="N9" s="108" t="s">
        <v>26</v>
      </c>
      <c r="O9" s="23"/>
      <c r="P9" s="108" t="s">
        <v>27</v>
      </c>
      <c r="R9" s="108" t="s">
        <v>25</v>
      </c>
      <c r="S9" s="23"/>
      <c r="T9" s="109" t="s">
        <v>19</v>
      </c>
    </row>
    <row r="10" spans="2:28" s="4" customFormat="1" ht="8.25" customHeight="1">
      <c r="B10" s="68"/>
      <c r="D10" s="69"/>
      <c r="F10" s="69"/>
      <c r="H10" s="69"/>
      <c r="J10" s="69"/>
      <c r="L10" s="69"/>
      <c r="N10" s="69"/>
      <c r="P10" s="69"/>
      <c r="R10" s="69"/>
      <c r="T10" s="70"/>
    </row>
    <row r="11" spans="2:28" s="4" customFormat="1" ht="22.5" customHeight="1">
      <c r="B11" s="5" t="s">
        <v>77</v>
      </c>
      <c r="C11" s="5"/>
      <c r="D11" s="15" t="s">
        <v>78</v>
      </c>
      <c r="E11" s="5"/>
      <c r="F11" s="5" t="s">
        <v>79</v>
      </c>
      <c r="G11" s="5"/>
      <c r="H11" s="5" t="s">
        <v>80</v>
      </c>
      <c r="I11" s="5"/>
      <c r="J11" s="16">
        <v>22</v>
      </c>
      <c r="K11" s="5"/>
      <c r="L11" s="16">
        <v>165000000000</v>
      </c>
      <c r="M11" s="5"/>
      <c r="N11" s="16">
        <v>0</v>
      </c>
      <c r="O11" s="5"/>
      <c r="P11" s="16">
        <v>0</v>
      </c>
      <c r="Q11" s="5"/>
      <c r="R11" s="16">
        <v>165000000000</v>
      </c>
      <c r="S11" s="5"/>
      <c r="T11" s="19">
        <f>R11/'سرمایه گذاری ها'!$O$17</f>
        <v>0.24160115794251794</v>
      </c>
    </row>
    <row r="12" spans="2:28" s="4" customFormat="1" ht="22.5" customHeight="1">
      <c r="B12" s="5" t="s">
        <v>81</v>
      </c>
      <c r="C12" s="5"/>
      <c r="D12" s="15" t="s">
        <v>94</v>
      </c>
      <c r="E12" s="5"/>
      <c r="F12" s="5" t="s">
        <v>79</v>
      </c>
      <c r="G12" s="5"/>
      <c r="H12" s="5" t="s">
        <v>95</v>
      </c>
      <c r="I12" s="5"/>
      <c r="J12" s="16">
        <v>22</v>
      </c>
      <c r="K12" s="5"/>
      <c r="L12" s="16">
        <v>165000000000</v>
      </c>
      <c r="M12" s="5"/>
      <c r="N12" s="16">
        <v>0</v>
      </c>
      <c r="O12" s="5"/>
      <c r="P12" s="16">
        <v>0</v>
      </c>
      <c r="Q12" s="5"/>
      <c r="R12" s="16">
        <v>165000000000</v>
      </c>
      <c r="S12" s="5"/>
      <c r="T12" s="19">
        <f>R12/'سرمایه گذاری ها'!$O$17</f>
        <v>0.24160115794251794</v>
      </c>
    </row>
    <row r="13" spans="2:28" s="4" customFormat="1" ht="22.5" customHeight="1">
      <c r="B13" s="5" t="s">
        <v>96</v>
      </c>
      <c r="C13" s="5"/>
      <c r="D13" s="15" t="s">
        <v>97</v>
      </c>
      <c r="E13" s="5"/>
      <c r="F13" s="5" t="s">
        <v>79</v>
      </c>
      <c r="G13" s="5"/>
      <c r="H13" s="5" t="s">
        <v>98</v>
      </c>
      <c r="I13" s="5"/>
      <c r="J13" s="16">
        <v>22</v>
      </c>
      <c r="K13" s="5"/>
      <c r="L13" s="16">
        <v>70000000000</v>
      </c>
      <c r="M13" s="5"/>
      <c r="N13" s="16">
        <v>0</v>
      </c>
      <c r="O13" s="5"/>
      <c r="P13" s="16">
        <v>0</v>
      </c>
      <c r="Q13" s="5"/>
      <c r="R13" s="16">
        <v>70000000000</v>
      </c>
      <c r="S13" s="5"/>
      <c r="T13" s="19">
        <f>R13/'سرمایه گذاری ها'!$O$17</f>
        <v>0.10249746094531063</v>
      </c>
    </row>
    <row r="14" spans="2:28" s="4" customFormat="1" ht="22.5" customHeight="1">
      <c r="B14" s="5" t="s">
        <v>81</v>
      </c>
      <c r="C14" s="5"/>
      <c r="D14" s="15" t="s">
        <v>86</v>
      </c>
      <c r="E14" s="5"/>
      <c r="F14" s="5" t="s">
        <v>79</v>
      </c>
      <c r="G14" s="5"/>
      <c r="H14" s="5" t="s">
        <v>87</v>
      </c>
      <c r="I14" s="5"/>
      <c r="J14" s="16">
        <v>22</v>
      </c>
      <c r="K14" s="5"/>
      <c r="L14" s="16">
        <v>30000000000</v>
      </c>
      <c r="M14" s="5"/>
      <c r="N14" s="16">
        <v>0</v>
      </c>
      <c r="O14" s="5"/>
      <c r="P14" s="16">
        <v>0</v>
      </c>
      <c r="Q14" s="5"/>
      <c r="R14" s="16">
        <v>30000000000</v>
      </c>
      <c r="S14" s="5"/>
      <c r="T14" s="19">
        <f>R14/'سرمایه گذاری ها'!$O$17</f>
        <v>4.3927483262275989E-2</v>
      </c>
    </row>
    <row r="15" spans="2:28" s="4" customFormat="1" ht="22.5" customHeight="1">
      <c r="B15" s="5" t="s">
        <v>73</v>
      </c>
      <c r="C15" s="5"/>
      <c r="D15" s="15" t="s">
        <v>74</v>
      </c>
      <c r="E15" s="5"/>
      <c r="F15" s="5" t="s">
        <v>65</v>
      </c>
      <c r="G15" s="5"/>
      <c r="H15" s="5" t="s">
        <v>75</v>
      </c>
      <c r="I15" s="5"/>
      <c r="J15" s="16">
        <v>0</v>
      </c>
      <c r="K15" s="5"/>
      <c r="L15" s="16">
        <v>803174724</v>
      </c>
      <c r="M15" s="5"/>
      <c r="N15" s="16">
        <v>24637564377</v>
      </c>
      <c r="O15" s="5"/>
      <c r="P15" s="16">
        <v>504000</v>
      </c>
      <c r="Q15" s="5"/>
      <c r="R15" s="16">
        <v>25440235101</v>
      </c>
      <c r="S15" s="5"/>
      <c r="T15" s="19">
        <f>R15/'سرمایه گذاری ها'!$O$17</f>
        <v>3.7250850052918116E-2</v>
      </c>
    </row>
    <row r="16" spans="2:28" s="4" customFormat="1" ht="22.5" customHeight="1">
      <c r="B16" s="5" t="s">
        <v>81</v>
      </c>
      <c r="C16" s="5"/>
      <c r="D16" s="15" t="s">
        <v>82</v>
      </c>
      <c r="E16" s="5"/>
      <c r="F16" s="5" t="s">
        <v>79</v>
      </c>
      <c r="G16" s="5"/>
      <c r="H16" s="5" t="s">
        <v>80</v>
      </c>
      <c r="I16" s="5"/>
      <c r="J16" s="16">
        <v>22</v>
      </c>
      <c r="K16" s="5"/>
      <c r="L16" s="16">
        <v>23000000000</v>
      </c>
      <c r="M16" s="5"/>
      <c r="N16" s="16">
        <v>0</v>
      </c>
      <c r="O16" s="5"/>
      <c r="P16" s="16">
        <v>0</v>
      </c>
      <c r="Q16" s="5"/>
      <c r="R16" s="16">
        <v>23000000000</v>
      </c>
      <c r="S16" s="5"/>
      <c r="T16" s="19">
        <f>R16/'سرمایه گذاری ها'!$O$17</f>
        <v>3.3677737167744921E-2</v>
      </c>
    </row>
    <row r="17" spans="2:20" s="4" customFormat="1" ht="22.5" customHeight="1">
      <c r="B17" s="5" t="s">
        <v>96</v>
      </c>
      <c r="C17" s="5"/>
      <c r="D17" s="15" t="s">
        <v>99</v>
      </c>
      <c r="E17" s="5"/>
      <c r="F17" s="5" t="s">
        <v>65</v>
      </c>
      <c r="G17" s="5"/>
      <c r="H17" s="5" t="s">
        <v>100</v>
      </c>
      <c r="I17" s="5"/>
      <c r="J17" s="16">
        <v>0</v>
      </c>
      <c r="K17" s="5"/>
      <c r="L17" s="16">
        <v>2992270822</v>
      </c>
      <c r="M17" s="5"/>
      <c r="N17" s="16">
        <v>1502039919</v>
      </c>
      <c r="O17" s="5"/>
      <c r="P17" s="16">
        <v>0</v>
      </c>
      <c r="Q17" s="5"/>
      <c r="R17" s="16">
        <v>4494310741</v>
      </c>
      <c r="S17" s="5"/>
      <c r="T17" s="19">
        <f>R17/'سرمایه گذاری ها'!$O$17</f>
        <v>6.5807919950248229E-3</v>
      </c>
    </row>
    <row r="18" spans="2:20" s="4" customFormat="1" ht="22.5" customHeight="1">
      <c r="B18" s="5" t="s">
        <v>63</v>
      </c>
      <c r="C18" s="5"/>
      <c r="D18" s="15" t="s">
        <v>64</v>
      </c>
      <c r="E18" s="5"/>
      <c r="F18" s="5" t="s">
        <v>65</v>
      </c>
      <c r="G18" s="5"/>
      <c r="H18" s="5" t="s">
        <v>66</v>
      </c>
      <c r="I18" s="5"/>
      <c r="J18" s="16">
        <v>0</v>
      </c>
      <c r="K18" s="5"/>
      <c r="L18" s="16">
        <v>8350076</v>
      </c>
      <c r="M18" s="5"/>
      <c r="N18" s="16">
        <v>34175</v>
      </c>
      <c r="O18" s="5"/>
      <c r="P18" s="16">
        <v>1008000</v>
      </c>
      <c r="Q18" s="5"/>
      <c r="R18" s="16">
        <v>7376251</v>
      </c>
      <c r="S18" s="5"/>
      <c r="T18" s="19">
        <f>R18/'سرمایه گذاری ها'!$O$17</f>
        <v>1.0800671411361551E-5</v>
      </c>
    </row>
    <row r="19" spans="2:20" s="4" customFormat="1" ht="22.5" customHeight="1">
      <c r="B19" s="5" t="s">
        <v>77</v>
      </c>
      <c r="C19" s="5"/>
      <c r="D19" s="15" t="s">
        <v>83</v>
      </c>
      <c r="E19" s="5"/>
      <c r="F19" s="5" t="s">
        <v>65</v>
      </c>
      <c r="G19" s="5"/>
      <c r="H19" s="5" t="s">
        <v>80</v>
      </c>
      <c r="I19" s="5"/>
      <c r="J19" s="16">
        <v>0</v>
      </c>
      <c r="K19" s="5"/>
      <c r="L19" s="16">
        <v>6784637481</v>
      </c>
      <c r="M19" s="5"/>
      <c r="N19" s="16">
        <v>3404359770</v>
      </c>
      <c r="O19" s="5"/>
      <c r="P19" s="16">
        <v>10188297251</v>
      </c>
      <c r="Q19" s="5"/>
      <c r="R19" s="16">
        <v>700000</v>
      </c>
      <c r="S19" s="5"/>
      <c r="T19" s="19">
        <f>R19/'سرمایه گذاری ها'!$O$17</f>
        <v>1.0249746094531063E-6</v>
      </c>
    </row>
    <row r="20" spans="2:20" s="4" customFormat="1" ht="22.5" customHeight="1">
      <c r="B20" s="5" t="s">
        <v>81</v>
      </c>
      <c r="C20" s="5"/>
      <c r="D20" s="15" t="s">
        <v>84</v>
      </c>
      <c r="E20" s="5"/>
      <c r="F20" s="5" t="s">
        <v>65</v>
      </c>
      <c r="G20" s="5"/>
      <c r="H20" s="5" t="s">
        <v>80</v>
      </c>
      <c r="I20" s="5"/>
      <c r="J20" s="16">
        <v>0</v>
      </c>
      <c r="K20" s="5"/>
      <c r="L20" s="16">
        <v>9614787593</v>
      </c>
      <c r="M20" s="5"/>
      <c r="N20" s="16">
        <v>4833488887</v>
      </c>
      <c r="O20" s="5"/>
      <c r="P20" s="16">
        <v>14447576480</v>
      </c>
      <c r="Q20" s="5"/>
      <c r="R20" s="16">
        <v>700000</v>
      </c>
      <c r="S20" s="5"/>
      <c r="T20" s="19">
        <f>R20/'سرمایه گذاری ها'!$O$17</f>
        <v>1.0249746094531063E-6</v>
      </c>
    </row>
    <row r="21" spans="2:20" s="4" customFormat="1" ht="22.5" customHeight="1">
      <c r="B21" s="5" t="s">
        <v>69</v>
      </c>
      <c r="C21" s="5"/>
      <c r="D21" s="15" t="s">
        <v>70</v>
      </c>
      <c r="E21" s="5"/>
      <c r="F21" s="5" t="s">
        <v>65</v>
      </c>
      <c r="G21" s="5"/>
      <c r="H21" s="5" t="s">
        <v>71</v>
      </c>
      <c r="I21" s="5"/>
      <c r="J21" s="16">
        <v>0</v>
      </c>
      <c r="K21" s="5"/>
      <c r="L21" s="16">
        <v>378062</v>
      </c>
      <c r="M21" s="5"/>
      <c r="N21" s="16">
        <v>1547</v>
      </c>
      <c r="O21" s="5"/>
      <c r="P21" s="16">
        <v>0</v>
      </c>
      <c r="Q21" s="5"/>
      <c r="R21" s="16">
        <v>379609</v>
      </c>
      <c r="S21" s="5"/>
      <c r="T21" s="19">
        <f>R21/'سرمایه گذاری ها'!$O$17</f>
        <v>5.558422664569775E-7</v>
      </c>
    </row>
    <row r="22" spans="2:20" s="4" customFormat="1" ht="22.5" customHeight="1">
      <c r="B22" s="5" t="s">
        <v>56</v>
      </c>
      <c r="C22" s="5"/>
      <c r="D22" s="15" t="s">
        <v>58</v>
      </c>
      <c r="E22" s="5"/>
      <c r="F22" s="5" t="s">
        <v>28</v>
      </c>
      <c r="G22" s="5"/>
      <c r="H22" s="5" t="s">
        <v>57</v>
      </c>
      <c r="I22" s="5"/>
      <c r="J22" s="16">
        <v>0</v>
      </c>
      <c r="K22" s="5"/>
      <c r="L22" s="16">
        <v>437200</v>
      </c>
      <c r="M22" s="5"/>
      <c r="N22" s="16">
        <v>100000</v>
      </c>
      <c r="O22" s="5"/>
      <c r="P22" s="16">
        <v>504000</v>
      </c>
      <c r="Q22" s="5"/>
      <c r="R22" s="16">
        <v>33200</v>
      </c>
      <c r="S22" s="5"/>
      <c r="T22" s="19">
        <f>R22/'سرمایه گذاری ها'!$O$17</f>
        <v>4.861308147691876E-8</v>
      </c>
    </row>
    <row r="23" spans="2:20" s="4" customFormat="1" ht="22.5" customHeight="1">
      <c r="B23" s="5" t="s">
        <v>63</v>
      </c>
      <c r="C23" s="5"/>
      <c r="D23" s="15" t="s">
        <v>67</v>
      </c>
      <c r="E23" s="5"/>
      <c r="F23" s="5" t="s">
        <v>28</v>
      </c>
      <c r="G23" s="5"/>
      <c r="H23" s="5" t="s">
        <v>68</v>
      </c>
      <c r="I23" s="5"/>
      <c r="J23" s="16">
        <v>0</v>
      </c>
      <c r="K23" s="5"/>
      <c r="L23" s="16">
        <v>11747</v>
      </c>
      <c r="M23" s="5"/>
      <c r="N23" s="16">
        <v>0</v>
      </c>
      <c r="O23" s="5"/>
      <c r="P23" s="16">
        <v>0</v>
      </c>
      <c r="Q23" s="5"/>
      <c r="R23" s="16">
        <v>11747</v>
      </c>
      <c r="S23" s="5"/>
      <c r="T23" s="19">
        <f>R23/'سرمایه گذاری ها'!$O$17</f>
        <v>1.7200538196065202E-8</v>
      </c>
    </row>
    <row r="24" spans="2:20" s="4" customFormat="1" ht="22.5" customHeight="1">
      <c r="B24" s="5"/>
      <c r="C24" s="5"/>
      <c r="D24" s="15"/>
      <c r="E24" s="5"/>
      <c r="F24" s="5"/>
      <c r="G24" s="5"/>
      <c r="H24" s="5"/>
      <c r="I24" s="5"/>
      <c r="J24" s="16"/>
      <c r="K24" s="5"/>
      <c r="L24" s="16"/>
      <c r="M24" s="5"/>
      <c r="N24" s="16"/>
      <c r="O24" s="5"/>
      <c r="P24" s="16"/>
      <c r="Q24" s="5"/>
      <c r="R24" s="16"/>
      <c r="S24" s="5"/>
      <c r="T24" s="19"/>
    </row>
    <row r="25" spans="2:20" ht="22.5" customHeight="1" thickBot="1">
      <c r="B25" s="38" t="s">
        <v>46</v>
      </c>
      <c r="C25" s="38"/>
      <c r="D25" s="38"/>
      <c r="E25" s="38"/>
      <c r="F25" s="38"/>
      <c r="G25" s="38"/>
      <c r="H25" s="38"/>
      <c r="I25" s="38"/>
      <c r="J25" s="38"/>
      <c r="L25" s="9">
        <f>SUM(L11:L23)</f>
        <v>473204047705</v>
      </c>
      <c r="M25" s="3"/>
      <c r="N25" s="9">
        <f>SUM(N11:N23)</f>
        <v>34377588675</v>
      </c>
      <c r="O25" s="3"/>
      <c r="P25" s="9">
        <f>SUM(P11:P23)</f>
        <v>24637889731</v>
      </c>
      <c r="Q25" s="3"/>
      <c r="R25" s="9">
        <f>SUM(R11:R23)</f>
        <v>482943746649</v>
      </c>
      <c r="T25" s="18">
        <f>SUM(T11:T23)</f>
        <v>0.70715011158482655</v>
      </c>
    </row>
    <row r="26" spans="2:20" ht="22.5" customHeight="1" thickTop="1"/>
    <row r="27" spans="2:20" ht="22.5" customHeight="1">
      <c r="J27" s="31">
        <v>4</v>
      </c>
    </row>
  </sheetData>
  <sortState xmlns:xlrd2="http://schemas.microsoft.com/office/spreadsheetml/2017/richdata2" ref="B22:T23">
    <sortCondition descending="1" ref="R22:R23"/>
  </sortState>
  <mergeCells count="18">
    <mergeCell ref="N8:P8"/>
    <mergeCell ref="D8:J8"/>
    <mergeCell ref="B6:T6"/>
    <mergeCell ref="B2:T2"/>
    <mergeCell ref="B3:T3"/>
    <mergeCell ref="B4:T4"/>
    <mergeCell ref="B8:B9"/>
    <mergeCell ref="D9"/>
    <mergeCell ref="F9"/>
    <mergeCell ref="H9"/>
    <mergeCell ref="J9"/>
    <mergeCell ref="R9"/>
    <mergeCell ref="T9"/>
    <mergeCell ref="R8:T8"/>
    <mergeCell ref="L9"/>
    <mergeCell ref="L8"/>
    <mergeCell ref="N9"/>
    <mergeCell ref="P9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9"/>
  <sheetViews>
    <sheetView rightToLeft="1" view="pageBreakPreview" zoomScaleNormal="100" zoomScaleSheetLayoutView="100" workbookViewId="0">
      <selection activeCell="P7" sqref="P7"/>
    </sheetView>
  </sheetViews>
  <sheetFormatPr defaultRowHeight="21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>
      <c r="B2" s="89" t="s">
        <v>55</v>
      </c>
      <c r="C2" s="89"/>
      <c r="D2" s="89"/>
      <c r="E2" s="89"/>
      <c r="F2" s="89"/>
      <c r="G2" s="89"/>
      <c r="H2" s="89"/>
    </row>
    <row r="3" spans="2:28" ht="30">
      <c r="B3" s="89" t="s">
        <v>29</v>
      </c>
      <c r="C3" s="89"/>
      <c r="D3" s="89"/>
      <c r="E3" s="89"/>
      <c r="F3" s="89"/>
      <c r="G3" s="89"/>
      <c r="H3" s="89"/>
    </row>
    <row r="4" spans="2:28" ht="30">
      <c r="B4" s="89" t="s">
        <v>106</v>
      </c>
      <c r="C4" s="89"/>
      <c r="D4" s="89"/>
      <c r="E4" s="89"/>
      <c r="F4" s="89"/>
      <c r="G4" s="89"/>
      <c r="H4" s="89"/>
    </row>
    <row r="5" spans="2:28" ht="64.5" customHeight="1"/>
    <row r="6" spans="2:28" ht="30">
      <c r="B6" s="12" t="s">
        <v>90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>
      <c r="B8" s="92" t="s">
        <v>33</v>
      </c>
      <c r="C8" s="24"/>
      <c r="D8" s="92" t="s">
        <v>25</v>
      </c>
      <c r="E8" s="24"/>
      <c r="F8" s="92" t="s">
        <v>39</v>
      </c>
      <c r="G8" s="24"/>
      <c r="H8" s="92" t="s">
        <v>11</v>
      </c>
    </row>
    <row r="9" spans="2:28" s="4" customFormat="1">
      <c r="B9" s="4" t="s">
        <v>45</v>
      </c>
      <c r="D9" s="53">
        <f>'درآمد سپرده بانکی'!F22</f>
        <v>9743222944</v>
      </c>
      <c r="F9" s="26">
        <f>D9/$D$14</f>
        <v>0.99642549884309994</v>
      </c>
      <c r="G9" s="6"/>
      <c r="H9" s="26">
        <f>D9/'سرمایه گذاری ها'!$O$17</f>
        <v>1.4266508759772778E-2</v>
      </c>
    </row>
    <row r="10" spans="2:28" s="4" customFormat="1">
      <c r="B10" s="4" t="s">
        <v>108</v>
      </c>
      <c r="D10" s="53">
        <f>'سایر درآمدها'!D12</f>
        <v>34952098</v>
      </c>
      <c r="F10" s="26">
        <f t="shared" ref="F10:F12" si="0">D10/$D$14</f>
        <v>3.5745011569000302E-3</v>
      </c>
      <c r="G10" s="6"/>
      <c r="H10" s="26">
        <f>D10/'سرمایه گذاری ها'!$O$17</f>
        <v>5.1178589995880998E-5</v>
      </c>
    </row>
    <row r="11" spans="2:28" s="4" customFormat="1">
      <c r="B11" s="4" t="s">
        <v>44</v>
      </c>
      <c r="D11" s="53">
        <v>0</v>
      </c>
      <c r="F11" s="26">
        <f t="shared" si="0"/>
        <v>0</v>
      </c>
      <c r="G11" s="6"/>
      <c r="H11" s="26">
        <f>D11/'سرمایه گذاری ها'!$O$17</f>
        <v>0</v>
      </c>
    </row>
    <row r="12" spans="2:28" s="4" customFormat="1">
      <c r="B12" s="4" t="s">
        <v>59</v>
      </c>
      <c r="D12" s="53">
        <v>0</v>
      </c>
      <c r="F12" s="26">
        <f t="shared" si="0"/>
        <v>0</v>
      </c>
      <c r="G12" s="6"/>
      <c r="H12" s="26">
        <f>D12/'سرمایه گذاری ها'!$O$17</f>
        <v>0</v>
      </c>
    </row>
    <row r="13" spans="2:28" s="4" customFormat="1" ht="12" customHeight="1">
      <c r="D13" s="53"/>
      <c r="F13" s="26"/>
      <c r="G13" s="6"/>
      <c r="H13" s="26"/>
    </row>
    <row r="14" spans="2:28" ht="24.75" thickBot="1">
      <c r="B14" s="17" t="s">
        <v>46</v>
      </c>
      <c r="D14" s="54">
        <f>SUM(D9:D12)</f>
        <v>9778175042</v>
      </c>
      <c r="E14" s="14"/>
      <c r="F14" s="40">
        <f>SUM(F9:F12)</f>
        <v>1</v>
      </c>
      <c r="G14" s="37"/>
      <c r="H14" s="41">
        <f>SUM(H9:H12)</f>
        <v>1.4317687349768659E-2</v>
      </c>
    </row>
    <row r="15" spans="2:28" ht="21.75" thickTop="1">
      <c r="D15" s="3"/>
    </row>
    <row r="16" spans="2:28">
      <c r="H16" s="2" t="s">
        <v>76</v>
      </c>
    </row>
    <row r="19" spans="4:4" ht="27" customHeight="1">
      <c r="D19" s="33">
        <v>5</v>
      </c>
    </row>
  </sheetData>
  <sortState xmlns:xlrd2="http://schemas.microsoft.com/office/spreadsheetml/2017/richdata2" ref="B9:H12">
    <sortCondition descending="1" ref="D9:D12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5"/>
  <sheetViews>
    <sheetView rightToLeft="1" view="pageBreakPreview" zoomScale="55" zoomScaleNormal="55" zoomScaleSheetLayoutView="55" workbookViewId="0">
      <selection activeCell="T22" sqref="T22"/>
    </sheetView>
  </sheetViews>
  <sheetFormatPr defaultRowHeight="21.75" customHeight="1"/>
  <cols>
    <col min="1" max="1" width="2.7109375" style="20" customWidth="1"/>
    <col min="2" max="2" width="38.85546875" style="20" customWidth="1"/>
    <col min="3" max="3" width="1" style="20" customWidth="1"/>
    <col min="4" max="4" width="13.140625" style="20" bestFit="1" customWidth="1"/>
    <col min="5" max="5" width="1" style="20" customWidth="1"/>
    <col min="6" max="6" width="14.85546875" style="20" customWidth="1"/>
    <col min="7" max="7" width="1" style="20" customWidth="1"/>
    <col min="8" max="8" width="5.85546875" style="20" bestFit="1" customWidth="1"/>
    <col min="9" max="9" width="1" style="20" customWidth="1"/>
    <col min="10" max="10" width="16.42578125" style="20" bestFit="1" customWidth="1"/>
    <col min="11" max="11" width="3" style="20" bestFit="1" customWidth="1"/>
    <col min="12" max="12" width="13.140625" style="20" bestFit="1" customWidth="1"/>
    <col min="13" max="13" width="3" style="20" bestFit="1" customWidth="1"/>
    <col min="14" max="14" width="16.42578125" style="20" bestFit="1" customWidth="1"/>
    <col min="15" max="15" width="3" style="20" bestFit="1" customWidth="1"/>
    <col min="16" max="16" width="17.85546875" style="20" bestFit="1" customWidth="1"/>
    <col min="17" max="17" width="3" style="20" bestFit="1" customWidth="1"/>
    <col min="18" max="18" width="13.140625" style="20" bestFit="1" customWidth="1"/>
    <col min="19" max="19" width="3" style="20" bestFit="1" customWidth="1"/>
    <col min="20" max="20" width="17.85546875" style="20" bestFit="1" customWidth="1"/>
    <col min="21" max="21" width="1" style="20" customWidth="1"/>
    <col min="22" max="22" width="9.140625" style="20" customWidth="1"/>
    <col min="23" max="16384" width="9.140625" style="20"/>
  </cols>
  <sheetData>
    <row r="2" spans="2:28" ht="27" customHeight="1">
      <c r="B2" s="113" t="s">
        <v>55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2:28" ht="27" customHeight="1">
      <c r="B3" s="113" t="s">
        <v>29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2:28" ht="27" customHeight="1">
      <c r="B4" s="113" t="s">
        <v>106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2:28" s="21" customFormat="1" ht="21.75" customHeight="1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2:28" s="2" customFormat="1" ht="21.75" customHeight="1">
      <c r="B6" s="103" t="s">
        <v>91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36"/>
      <c r="R6" s="36"/>
      <c r="S6" s="36"/>
      <c r="T6" s="36"/>
      <c r="U6" s="11"/>
      <c r="V6" s="11"/>
      <c r="W6" s="11"/>
      <c r="X6" s="11"/>
      <c r="Y6" s="11"/>
      <c r="Z6" s="11"/>
      <c r="AA6" s="11"/>
      <c r="AB6" s="11"/>
    </row>
    <row r="7" spans="2:28" s="2" customFormat="1" ht="21.75" customHeight="1">
      <c r="B7" s="35"/>
      <c r="C7" s="14"/>
      <c r="D7" s="14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11"/>
      <c r="V7" s="11"/>
      <c r="W7" s="11"/>
      <c r="X7" s="11"/>
      <c r="Y7" s="11"/>
      <c r="Z7" s="11"/>
      <c r="AA7" s="11"/>
      <c r="AB7" s="11"/>
    </row>
    <row r="8" spans="2:28" s="21" customFormat="1" ht="21.75" customHeight="1">
      <c r="B8" s="112" t="s">
        <v>30</v>
      </c>
      <c r="C8" s="112" t="s">
        <v>30</v>
      </c>
      <c r="D8" s="112" t="s">
        <v>30</v>
      </c>
      <c r="E8" s="112" t="s">
        <v>30</v>
      </c>
      <c r="F8" s="112" t="s">
        <v>30</v>
      </c>
      <c r="G8" s="112" t="s">
        <v>30</v>
      </c>
      <c r="H8" s="112" t="s">
        <v>30</v>
      </c>
      <c r="I8" s="60"/>
      <c r="J8" s="112" t="s">
        <v>31</v>
      </c>
      <c r="K8" s="112" t="s">
        <v>31</v>
      </c>
      <c r="L8" s="112" t="s">
        <v>31</v>
      </c>
      <c r="M8" s="112" t="s">
        <v>31</v>
      </c>
      <c r="N8" s="112" t="s">
        <v>31</v>
      </c>
      <c r="O8" s="60"/>
      <c r="P8" s="112" t="s">
        <v>32</v>
      </c>
      <c r="Q8" s="112" t="s">
        <v>32</v>
      </c>
      <c r="R8" s="112" t="s">
        <v>32</v>
      </c>
      <c r="S8" s="112" t="s">
        <v>32</v>
      </c>
      <c r="T8" s="112" t="s">
        <v>32</v>
      </c>
    </row>
    <row r="9" spans="2:28" s="22" customFormat="1" ht="58.5" customHeight="1">
      <c r="B9" s="111" t="s">
        <v>33</v>
      </c>
      <c r="C9" s="61"/>
      <c r="D9" s="111" t="s">
        <v>34</v>
      </c>
      <c r="E9" s="61"/>
      <c r="F9" s="111" t="s">
        <v>14</v>
      </c>
      <c r="G9" s="61"/>
      <c r="H9" s="111" t="s">
        <v>15</v>
      </c>
      <c r="I9" s="60"/>
      <c r="J9" s="111" t="s">
        <v>35</v>
      </c>
      <c r="K9" s="61"/>
      <c r="L9" s="111" t="s">
        <v>36</v>
      </c>
      <c r="M9" s="61"/>
      <c r="N9" s="111" t="s">
        <v>37</v>
      </c>
      <c r="O9" s="60"/>
      <c r="P9" s="111" t="s">
        <v>35</v>
      </c>
      <c r="Q9" s="61"/>
      <c r="R9" s="111" t="s">
        <v>36</v>
      </c>
      <c r="S9" s="61"/>
      <c r="T9" s="111" t="s">
        <v>37</v>
      </c>
    </row>
    <row r="10" spans="2:28" s="21" customFormat="1" ht="23.25" customHeight="1">
      <c r="B10" s="62" t="s">
        <v>81</v>
      </c>
      <c r="C10" s="60"/>
      <c r="D10" s="63">
        <v>7</v>
      </c>
      <c r="E10" s="60"/>
      <c r="F10" s="60" t="s">
        <v>38</v>
      </c>
      <c r="G10" s="60"/>
      <c r="H10" s="63">
        <v>22</v>
      </c>
      <c r="I10" s="60"/>
      <c r="J10" s="64">
        <v>3661643986</v>
      </c>
      <c r="K10" s="65"/>
      <c r="L10" s="64">
        <v>10028231</v>
      </c>
      <c r="M10" s="65"/>
      <c r="N10" s="64">
        <v>3651615755</v>
      </c>
      <c r="O10" s="65"/>
      <c r="P10" s="64">
        <v>3661643986</v>
      </c>
      <c r="Q10" s="65"/>
      <c r="R10" s="64">
        <v>10028231</v>
      </c>
      <c r="S10" s="65"/>
      <c r="T10" s="64">
        <v>3651615755</v>
      </c>
    </row>
    <row r="11" spans="2:28" s="21" customFormat="1" ht="23.25" customHeight="1">
      <c r="B11" s="62" t="s">
        <v>77</v>
      </c>
      <c r="C11" s="60"/>
      <c r="D11" s="63">
        <v>10</v>
      </c>
      <c r="E11" s="60"/>
      <c r="F11" s="60" t="s">
        <v>38</v>
      </c>
      <c r="G11" s="60"/>
      <c r="H11" s="63">
        <v>22</v>
      </c>
      <c r="I11" s="60"/>
      <c r="J11" s="64">
        <v>3390410958</v>
      </c>
      <c r="K11" s="65"/>
      <c r="L11" s="64">
        <v>12512758</v>
      </c>
      <c r="M11" s="65"/>
      <c r="N11" s="64">
        <v>3377898200</v>
      </c>
      <c r="O11" s="65"/>
      <c r="P11" s="64">
        <v>3390410958</v>
      </c>
      <c r="Q11" s="65"/>
      <c r="R11" s="64">
        <v>12512758</v>
      </c>
      <c r="S11" s="65"/>
      <c r="T11" s="64">
        <v>3377898200</v>
      </c>
    </row>
    <row r="12" spans="2:28" s="21" customFormat="1" ht="23.25" customHeight="1">
      <c r="B12" s="62" t="s">
        <v>96</v>
      </c>
      <c r="C12" s="60"/>
      <c r="D12" s="63">
        <v>27</v>
      </c>
      <c r="E12" s="60"/>
      <c r="F12" s="60" t="s">
        <v>38</v>
      </c>
      <c r="G12" s="60"/>
      <c r="H12" s="63">
        <v>22</v>
      </c>
      <c r="I12" s="60"/>
      <c r="J12" s="64">
        <v>1495890411</v>
      </c>
      <c r="K12" s="65"/>
      <c r="L12" s="64">
        <v>6572291</v>
      </c>
      <c r="M12" s="65"/>
      <c r="N12" s="64">
        <v>1489318120</v>
      </c>
      <c r="O12" s="65"/>
      <c r="P12" s="64">
        <v>1495890411</v>
      </c>
      <c r="Q12" s="65"/>
      <c r="R12" s="64">
        <v>6572291</v>
      </c>
      <c r="S12" s="65"/>
      <c r="T12" s="64">
        <v>1489318120</v>
      </c>
    </row>
    <row r="13" spans="2:28" s="21" customFormat="1" ht="23.25" customHeight="1">
      <c r="B13" s="62" t="s">
        <v>81</v>
      </c>
      <c r="C13" s="60"/>
      <c r="D13" s="63">
        <v>17</v>
      </c>
      <c r="E13" s="60"/>
      <c r="F13" s="60" t="s">
        <v>38</v>
      </c>
      <c r="G13" s="60"/>
      <c r="H13" s="63">
        <v>22</v>
      </c>
      <c r="I13" s="60"/>
      <c r="J13" s="64">
        <v>641096521</v>
      </c>
      <c r="K13" s="65"/>
      <c r="L13" s="64">
        <v>2567618</v>
      </c>
      <c r="M13" s="65"/>
      <c r="N13" s="64">
        <v>638528903</v>
      </c>
      <c r="O13" s="65"/>
      <c r="P13" s="64">
        <v>641096521</v>
      </c>
      <c r="Q13" s="65"/>
      <c r="R13" s="64">
        <v>2567618</v>
      </c>
      <c r="S13" s="65"/>
      <c r="T13" s="64">
        <v>638528903</v>
      </c>
    </row>
    <row r="14" spans="2:28" s="21" customFormat="1" ht="23.25" customHeight="1">
      <c r="B14" s="62" t="s">
        <v>81</v>
      </c>
      <c r="C14" s="60"/>
      <c r="D14" s="63">
        <v>23</v>
      </c>
      <c r="E14" s="60"/>
      <c r="F14" s="60" t="s">
        <v>38</v>
      </c>
      <c r="G14" s="60"/>
      <c r="H14" s="63">
        <v>22</v>
      </c>
      <c r="I14" s="60"/>
      <c r="J14" s="64">
        <v>491507466</v>
      </c>
      <c r="K14" s="65"/>
      <c r="L14" s="64">
        <v>3271200</v>
      </c>
      <c r="M14" s="65"/>
      <c r="N14" s="64">
        <v>488236266</v>
      </c>
      <c r="O14" s="65"/>
      <c r="P14" s="64">
        <v>491507466</v>
      </c>
      <c r="Q14" s="65"/>
      <c r="R14" s="64">
        <v>3271200</v>
      </c>
      <c r="S14" s="65"/>
      <c r="T14" s="64">
        <v>488236266</v>
      </c>
    </row>
    <row r="15" spans="2:28" s="21" customFormat="1" ht="23.25" customHeight="1">
      <c r="B15" s="62" t="s">
        <v>81</v>
      </c>
      <c r="C15" s="60"/>
      <c r="D15" s="63">
        <v>23</v>
      </c>
      <c r="E15" s="60"/>
      <c r="F15" s="60" t="s">
        <v>38</v>
      </c>
      <c r="G15" s="60"/>
      <c r="H15" s="63">
        <v>0</v>
      </c>
      <c r="I15" s="60"/>
      <c r="J15" s="64">
        <v>39240914</v>
      </c>
      <c r="K15" s="65"/>
      <c r="L15" s="64">
        <v>0</v>
      </c>
      <c r="M15" s="65"/>
      <c r="N15" s="64">
        <v>39240914</v>
      </c>
      <c r="O15" s="65"/>
      <c r="P15" s="64">
        <v>39240914</v>
      </c>
      <c r="Q15" s="65"/>
      <c r="R15" s="64">
        <v>0</v>
      </c>
      <c r="S15" s="65"/>
      <c r="T15" s="64">
        <v>39240914</v>
      </c>
    </row>
    <row r="16" spans="2:28" s="21" customFormat="1" ht="23.25" customHeight="1">
      <c r="B16" s="62" t="s">
        <v>77</v>
      </c>
      <c r="C16" s="60"/>
      <c r="D16" s="63">
        <v>10</v>
      </c>
      <c r="E16" s="60"/>
      <c r="F16" s="60" t="s">
        <v>38</v>
      </c>
      <c r="G16" s="60"/>
      <c r="H16" s="63">
        <v>0</v>
      </c>
      <c r="I16" s="60"/>
      <c r="J16" s="64">
        <v>13948812</v>
      </c>
      <c r="K16" s="65"/>
      <c r="L16" s="64">
        <v>0</v>
      </c>
      <c r="M16" s="65"/>
      <c r="N16" s="64">
        <v>13948812</v>
      </c>
      <c r="O16" s="65"/>
      <c r="P16" s="64">
        <v>13948812</v>
      </c>
      <c r="Q16" s="65"/>
      <c r="R16" s="64">
        <v>0</v>
      </c>
      <c r="S16" s="65"/>
      <c r="T16" s="64">
        <v>13948812</v>
      </c>
    </row>
    <row r="17" spans="2:20" s="21" customFormat="1" ht="23.25" customHeight="1">
      <c r="B17" s="62" t="s">
        <v>96</v>
      </c>
      <c r="C17" s="60"/>
      <c r="D17" s="63">
        <v>25</v>
      </c>
      <c r="E17" s="60"/>
      <c r="F17" s="60" t="s">
        <v>38</v>
      </c>
      <c r="G17" s="60"/>
      <c r="H17" s="63">
        <v>0</v>
      </c>
      <c r="I17" s="60"/>
      <c r="J17" s="64">
        <v>6149508</v>
      </c>
      <c r="K17" s="65"/>
      <c r="L17" s="64">
        <v>0</v>
      </c>
      <c r="M17" s="65"/>
      <c r="N17" s="64">
        <v>6149508</v>
      </c>
      <c r="O17" s="65"/>
      <c r="P17" s="64">
        <v>6149508</v>
      </c>
      <c r="Q17" s="65"/>
      <c r="R17" s="64">
        <v>0</v>
      </c>
      <c r="S17" s="65"/>
      <c r="T17" s="64">
        <v>6149508</v>
      </c>
    </row>
    <row r="18" spans="2:20" s="21" customFormat="1" ht="23.25" customHeight="1">
      <c r="B18" s="62" t="s">
        <v>73</v>
      </c>
      <c r="C18" s="60"/>
      <c r="D18" s="63">
        <v>1</v>
      </c>
      <c r="E18" s="60"/>
      <c r="F18" s="60" t="s">
        <v>38</v>
      </c>
      <c r="G18" s="60"/>
      <c r="H18" s="63">
        <v>0</v>
      </c>
      <c r="I18" s="60"/>
      <c r="J18" s="64">
        <v>3298646</v>
      </c>
      <c r="K18" s="65"/>
      <c r="L18" s="64">
        <v>0</v>
      </c>
      <c r="M18" s="65"/>
      <c r="N18" s="64">
        <v>3298646</v>
      </c>
      <c r="O18" s="65"/>
      <c r="P18" s="64">
        <v>3298646</v>
      </c>
      <c r="Q18" s="65"/>
      <c r="R18" s="64">
        <v>0</v>
      </c>
      <c r="S18" s="65"/>
      <c r="T18" s="64">
        <v>3298646</v>
      </c>
    </row>
    <row r="19" spans="2:20" s="21" customFormat="1" ht="23.25" customHeight="1">
      <c r="B19" s="62" t="s">
        <v>63</v>
      </c>
      <c r="C19" s="60"/>
      <c r="D19" s="63">
        <v>1</v>
      </c>
      <c r="E19" s="60"/>
      <c r="F19" s="60" t="s">
        <v>38</v>
      </c>
      <c r="G19" s="60"/>
      <c r="H19" s="63">
        <v>0</v>
      </c>
      <c r="I19" s="60"/>
      <c r="J19" s="64">
        <v>34175</v>
      </c>
      <c r="K19" s="65"/>
      <c r="L19" s="64">
        <v>0</v>
      </c>
      <c r="M19" s="65"/>
      <c r="N19" s="64">
        <v>34175</v>
      </c>
      <c r="O19" s="65"/>
      <c r="P19" s="64">
        <v>34175</v>
      </c>
      <c r="Q19" s="65"/>
      <c r="R19" s="64">
        <v>0</v>
      </c>
      <c r="S19" s="65"/>
      <c r="T19" s="64">
        <v>34175</v>
      </c>
    </row>
    <row r="20" spans="2:20" s="21" customFormat="1" ht="23.25" customHeight="1">
      <c r="B20" s="62" t="s">
        <v>69</v>
      </c>
      <c r="C20" s="60"/>
      <c r="D20" s="63">
        <v>8</v>
      </c>
      <c r="E20" s="60"/>
      <c r="F20" s="60" t="s">
        <v>38</v>
      </c>
      <c r="G20" s="60"/>
      <c r="H20" s="63">
        <v>0</v>
      </c>
      <c r="I20" s="60"/>
      <c r="J20" s="64">
        <v>1547</v>
      </c>
      <c r="K20" s="65"/>
      <c r="L20" s="64">
        <v>0</v>
      </c>
      <c r="M20" s="65"/>
      <c r="N20" s="64">
        <v>1547</v>
      </c>
      <c r="O20" s="65"/>
      <c r="P20" s="64">
        <v>1547</v>
      </c>
      <c r="Q20" s="65"/>
      <c r="R20" s="64">
        <v>0</v>
      </c>
      <c r="S20" s="65"/>
      <c r="T20" s="64">
        <v>1547</v>
      </c>
    </row>
    <row r="21" spans="2:20" s="21" customFormat="1" ht="21.75" customHeight="1">
      <c r="B21" s="60"/>
      <c r="C21" s="60"/>
      <c r="D21" s="63"/>
      <c r="E21" s="60"/>
      <c r="F21" s="60"/>
      <c r="G21" s="60"/>
      <c r="H21" s="63"/>
      <c r="I21" s="60"/>
      <c r="J21" s="64"/>
      <c r="K21" s="65"/>
      <c r="L21" s="64"/>
      <c r="M21" s="65"/>
      <c r="N21" s="64"/>
      <c r="O21" s="65"/>
      <c r="P21" s="64"/>
      <c r="Q21" s="65"/>
      <c r="R21" s="64"/>
      <c r="S21" s="65"/>
      <c r="T21" s="64"/>
    </row>
    <row r="22" spans="2:20" s="21" customFormat="1" ht="21.75" customHeight="1" thickBot="1">
      <c r="B22" s="110" t="s">
        <v>46</v>
      </c>
      <c r="C22" s="110"/>
      <c r="D22" s="110"/>
      <c r="E22" s="110"/>
      <c r="F22" s="110"/>
      <c r="G22" s="110"/>
      <c r="H22" s="110"/>
      <c r="I22" s="86"/>
      <c r="J22" s="87">
        <f>SUM(J10:J20)</f>
        <v>9743222944</v>
      </c>
      <c r="K22" s="87"/>
      <c r="L22" s="87">
        <f>SUM(L10:L20)</f>
        <v>34952098</v>
      </c>
      <c r="M22" s="87">
        <f>SUM(M10:M20)</f>
        <v>0</v>
      </c>
      <c r="N22" s="87">
        <f>SUM(N10:N20)</f>
        <v>9708270846</v>
      </c>
      <c r="O22" s="87">
        <f>SUM(O10:O20)</f>
        <v>0</v>
      </c>
      <c r="P22" s="87">
        <f>SUM(P10:P20)</f>
        <v>9743222944</v>
      </c>
      <c r="Q22" s="87"/>
      <c r="R22" s="87">
        <f>SUM(R10:R20)</f>
        <v>34952098</v>
      </c>
      <c r="S22" s="87">
        <f>SUM(S10:S20)</f>
        <v>0</v>
      </c>
      <c r="T22" s="87">
        <f>SUM(T10:T20)</f>
        <v>9708270846</v>
      </c>
    </row>
    <row r="23" spans="2:20" ht="21.75" customHeight="1" thickTop="1"/>
    <row r="24" spans="2:20" ht="190.5" customHeight="1"/>
    <row r="25" spans="2:20" ht="21.75" customHeight="1">
      <c r="J25" s="34">
        <v>6</v>
      </c>
    </row>
  </sheetData>
  <sortState xmlns:xlrd2="http://schemas.microsoft.com/office/spreadsheetml/2017/richdata2" ref="B10:T20">
    <sortCondition descending="1" ref="T10:T20"/>
  </sortState>
  <mergeCells count="18">
    <mergeCell ref="B6:P6"/>
    <mergeCell ref="B8:H8"/>
    <mergeCell ref="B2:T2"/>
    <mergeCell ref="B3:T3"/>
    <mergeCell ref="B4:T4"/>
    <mergeCell ref="B22:H22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.75" bottom="0.75" header="0.3" footer="0.3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4"/>
  <sheetViews>
    <sheetView rightToLeft="1" view="pageBreakPreview" zoomScale="85" zoomScaleNormal="85" zoomScaleSheetLayoutView="85" workbookViewId="0">
      <selection activeCell="J5" sqref="J5"/>
    </sheetView>
  </sheetViews>
  <sheetFormatPr defaultRowHeight="21.75" customHeight="1"/>
  <cols>
    <col min="1" max="1" width="3" style="2" customWidth="1"/>
    <col min="2" max="2" width="47.5703125" style="2" bestFit="1" customWidth="1"/>
    <col min="3" max="3" width="1" style="2" customWidth="1"/>
    <col min="4" max="4" width="31.85546875" style="2" customWidth="1"/>
    <col min="5" max="5" width="1" style="2" customWidth="1"/>
    <col min="6" max="6" width="18.28515625" style="2" bestFit="1" customWidth="1"/>
    <col min="7" max="7" width="1" style="2" customWidth="1"/>
    <col min="8" max="8" width="15" style="2" bestFit="1" customWidth="1"/>
    <col min="9" max="9" width="1" style="2" customWidth="1"/>
    <col min="10" max="10" width="18.28515625" style="2" bestFit="1" customWidth="1"/>
    <col min="11" max="11" width="1" style="2" customWidth="1"/>
    <col min="12" max="12" width="22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>
      <c r="B2" s="89" t="s">
        <v>55</v>
      </c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2:28" ht="31.5" customHeight="1">
      <c r="B3" s="89" t="s">
        <v>29</v>
      </c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2:28" ht="31.5" customHeight="1">
      <c r="B4" s="89" t="s">
        <v>106</v>
      </c>
      <c r="C4" s="89"/>
      <c r="D4" s="89"/>
      <c r="E4" s="89"/>
      <c r="F4" s="89"/>
      <c r="G4" s="89"/>
      <c r="H4" s="89"/>
      <c r="I4" s="89"/>
      <c r="J4" s="89"/>
      <c r="K4" s="89"/>
      <c r="L4" s="89"/>
    </row>
    <row r="5" spans="2:28" ht="73.5" customHeight="1"/>
    <row r="6" spans="2:28" ht="30">
      <c r="B6" s="93" t="s">
        <v>92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31.5" customHeight="1">
      <c r="B8" s="116" t="s">
        <v>40</v>
      </c>
      <c r="C8" s="116" t="s">
        <v>40</v>
      </c>
      <c r="D8" s="116" t="s">
        <v>40</v>
      </c>
      <c r="F8" s="116" t="s">
        <v>31</v>
      </c>
      <c r="G8" s="116" t="s">
        <v>31</v>
      </c>
      <c r="H8" s="116" t="s">
        <v>31</v>
      </c>
      <c r="J8" s="116" t="s">
        <v>32</v>
      </c>
      <c r="K8" s="116" t="s">
        <v>32</v>
      </c>
      <c r="L8" s="116" t="s">
        <v>32</v>
      </c>
    </row>
    <row r="9" spans="2:28" s="24" customFormat="1" ht="50.25" customHeight="1">
      <c r="B9" s="115" t="s">
        <v>41</v>
      </c>
      <c r="D9" s="115" t="s">
        <v>22</v>
      </c>
      <c r="F9" s="115" t="s">
        <v>42</v>
      </c>
      <c r="H9" s="115" t="s">
        <v>43</v>
      </c>
      <c r="J9" s="115" t="s">
        <v>42</v>
      </c>
      <c r="L9" s="115" t="s">
        <v>43</v>
      </c>
    </row>
    <row r="10" spans="2:28" s="4" customFormat="1" ht="21.75" customHeight="1">
      <c r="B10" s="28" t="s">
        <v>81</v>
      </c>
      <c r="D10" s="126" t="s">
        <v>117</v>
      </c>
      <c r="F10" s="55">
        <v>3661643986</v>
      </c>
      <c r="G10" s="6"/>
      <c r="H10" s="10" t="s">
        <v>38</v>
      </c>
      <c r="I10" s="6"/>
      <c r="J10" s="55">
        <v>3661643986</v>
      </c>
      <c r="K10" s="6"/>
      <c r="L10" s="10" t="s">
        <v>38</v>
      </c>
    </row>
    <row r="11" spans="2:28" s="4" customFormat="1" ht="21.75" customHeight="1">
      <c r="B11" s="4" t="s">
        <v>77</v>
      </c>
      <c r="D11" s="127" t="s">
        <v>116</v>
      </c>
      <c r="F11" s="56">
        <v>3390410958</v>
      </c>
      <c r="G11" s="6"/>
      <c r="H11" s="6" t="s">
        <v>38</v>
      </c>
      <c r="I11" s="6"/>
      <c r="J11" s="56">
        <v>3390410958</v>
      </c>
      <c r="K11" s="6"/>
      <c r="L11" s="6"/>
    </row>
    <row r="12" spans="2:28" s="4" customFormat="1" ht="21.75" customHeight="1">
      <c r="B12" s="4" t="s">
        <v>96</v>
      </c>
      <c r="D12" s="127" t="s">
        <v>97</v>
      </c>
      <c r="F12" s="56">
        <v>1495890411</v>
      </c>
      <c r="G12" s="6"/>
      <c r="H12" s="6" t="s">
        <v>38</v>
      </c>
      <c r="I12" s="6"/>
      <c r="J12" s="56">
        <v>1495890411</v>
      </c>
      <c r="K12" s="6"/>
      <c r="L12" s="6"/>
    </row>
    <row r="13" spans="2:28" s="4" customFormat="1" ht="21.75" customHeight="1">
      <c r="B13" s="4" t="s">
        <v>81</v>
      </c>
      <c r="D13" s="127" t="s">
        <v>115</v>
      </c>
      <c r="F13" s="56">
        <v>641096521</v>
      </c>
      <c r="G13" s="6"/>
      <c r="H13" s="6" t="s">
        <v>38</v>
      </c>
      <c r="I13" s="6"/>
      <c r="J13" s="56">
        <v>641096521</v>
      </c>
      <c r="K13" s="6"/>
      <c r="L13" s="6"/>
    </row>
    <row r="14" spans="2:28" s="4" customFormat="1" ht="21.75" customHeight="1">
      <c r="B14" s="4" t="s">
        <v>81</v>
      </c>
      <c r="D14" s="127" t="s">
        <v>114</v>
      </c>
      <c r="F14" s="56">
        <v>491507466</v>
      </c>
      <c r="G14" s="6"/>
      <c r="H14" s="6" t="s">
        <v>38</v>
      </c>
      <c r="I14" s="6"/>
      <c r="J14" s="56">
        <v>491507466</v>
      </c>
      <c r="K14" s="6"/>
      <c r="L14" s="6"/>
    </row>
    <row r="15" spans="2:28" s="4" customFormat="1" ht="21.75" customHeight="1">
      <c r="B15" s="4" t="s">
        <v>81</v>
      </c>
      <c r="D15" s="127" t="s">
        <v>113</v>
      </c>
      <c r="F15" s="56">
        <v>39240914</v>
      </c>
      <c r="G15" s="6"/>
      <c r="H15" s="6" t="s">
        <v>38</v>
      </c>
      <c r="I15" s="6"/>
      <c r="J15" s="56">
        <v>39240914</v>
      </c>
      <c r="K15" s="6"/>
      <c r="L15" s="6"/>
    </row>
    <row r="16" spans="2:28" s="4" customFormat="1" ht="21.75" customHeight="1">
      <c r="B16" s="4" t="s">
        <v>77</v>
      </c>
      <c r="D16" s="127" t="s">
        <v>112</v>
      </c>
      <c r="F16" s="56">
        <v>13948812</v>
      </c>
      <c r="G16" s="6"/>
      <c r="H16" s="6" t="s">
        <v>38</v>
      </c>
      <c r="I16" s="6"/>
      <c r="J16" s="56">
        <v>13948812</v>
      </c>
      <c r="K16" s="6"/>
      <c r="L16" s="6"/>
    </row>
    <row r="17" spans="2:12" s="4" customFormat="1" ht="21.75" customHeight="1">
      <c r="B17" s="4" t="s">
        <v>96</v>
      </c>
      <c r="D17" s="127" t="s">
        <v>99</v>
      </c>
      <c r="F17" s="56">
        <v>6149508</v>
      </c>
      <c r="G17" s="6"/>
      <c r="H17" s="6" t="s">
        <v>38</v>
      </c>
      <c r="I17" s="6"/>
      <c r="J17" s="56">
        <v>6149508</v>
      </c>
      <c r="K17" s="6"/>
      <c r="L17" s="6"/>
    </row>
    <row r="18" spans="2:12" s="4" customFormat="1" ht="21.75" customHeight="1">
      <c r="B18" s="4" t="s">
        <v>73</v>
      </c>
      <c r="D18" s="127" t="s">
        <v>111</v>
      </c>
      <c r="F18" s="56">
        <v>3298646</v>
      </c>
      <c r="G18" s="6"/>
      <c r="H18" s="6" t="s">
        <v>38</v>
      </c>
      <c r="I18" s="6"/>
      <c r="J18" s="56">
        <v>3298646</v>
      </c>
      <c r="K18" s="6"/>
      <c r="L18" s="6"/>
    </row>
    <row r="19" spans="2:12" s="4" customFormat="1" ht="21.75" customHeight="1">
      <c r="B19" s="4" t="s">
        <v>63</v>
      </c>
      <c r="D19" s="127" t="s">
        <v>64</v>
      </c>
      <c r="F19" s="56">
        <v>34175</v>
      </c>
      <c r="G19" s="6"/>
      <c r="H19" s="6" t="s">
        <v>38</v>
      </c>
      <c r="I19" s="6"/>
      <c r="J19" s="56">
        <v>34175</v>
      </c>
      <c r="K19" s="6"/>
      <c r="L19" s="6"/>
    </row>
    <row r="20" spans="2:12" s="4" customFormat="1" ht="21.75" customHeight="1">
      <c r="B20" s="4" t="s">
        <v>69</v>
      </c>
      <c r="D20" s="127" t="s">
        <v>70</v>
      </c>
      <c r="F20" s="56">
        <v>1547</v>
      </c>
      <c r="G20" s="6"/>
      <c r="H20" s="6" t="s">
        <v>38</v>
      </c>
      <c r="I20" s="6"/>
      <c r="J20" s="56">
        <v>1547</v>
      </c>
      <c r="K20" s="6"/>
      <c r="L20" s="6"/>
    </row>
    <row r="21" spans="2:12" s="4" customFormat="1" ht="21.75" customHeight="1">
      <c r="D21" s="39"/>
      <c r="F21" s="56"/>
      <c r="G21" s="6"/>
      <c r="H21" s="6"/>
      <c r="I21" s="6"/>
      <c r="J21" s="56"/>
      <c r="K21" s="6"/>
      <c r="L21" s="6"/>
    </row>
    <row r="22" spans="2:12" ht="21.75" customHeight="1" thickBot="1">
      <c r="B22" s="114" t="s">
        <v>46</v>
      </c>
      <c r="C22" s="114"/>
      <c r="D22" s="114"/>
      <c r="F22" s="57">
        <f>SUM(F10:F20)</f>
        <v>9743222944</v>
      </c>
      <c r="G22" s="58"/>
      <c r="H22" s="59"/>
      <c r="I22" s="58"/>
      <c r="J22" s="57">
        <f>SUM(J10:J20)</f>
        <v>9743222944</v>
      </c>
      <c r="K22" s="58"/>
      <c r="L22" s="59"/>
    </row>
    <row r="23" spans="2:12" ht="81.75" customHeight="1" thickTop="1"/>
    <row r="24" spans="2:12" ht="30">
      <c r="F24" s="32">
        <v>7</v>
      </c>
    </row>
  </sheetData>
  <sortState xmlns:xlrd2="http://schemas.microsoft.com/office/spreadsheetml/2017/richdata2" ref="B10:J20">
    <sortCondition descending="1" ref="J10:J20"/>
  </sortState>
  <mergeCells count="14">
    <mergeCell ref="B2:L2"/>
    <mergeCell ref="B3:L3"/>
    <mergeCell ref="B4:L4"/>
    <mergeCell ref="B22:D22"/>
    <mergeCell ref="J9"/>
    <mergeCell ref="L9"/>
    <mergeCell ref="J8:L8"/>
    <mergeCell ref="B9"/>
    <mergeCell ref="D9"/>
    <mergeCell ref="B8:D8"/>
    <mergeCell ref="F9"/>
    <mergeCell ref="H9"/>
    <mergeCell ref="F8:H8"/>
    <mergeCell ref="B6:L6"/>
  </mergeCells>
  <printOptions horizontalCentered="1" verticalCentered="1"/>
  <pageMargins left="0.7" right="0.7" top="0" bottom="0" header="0.3" footer="0.3"/>
  <pageSetup paperSize="9"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9607-A5F2-49B1-B4B6-966D694F7A2A}">
  <sheetPr>
    <pageSetUpPr fitToPage="1"/>
  </sheetPr>
  <dimension ref="A2:AA17"/>
  <sheetViews>
    <sheetView rightToLeft="1" tabSelected="1" view="pageBreakPreview" zoomScaleNormal="100" zoomScaleSheetLayoutView="100" workbookViewId="0">
      <selection activeCell="K8" sqref="K8"/>
    </sheetView>
  </sheetViews>
  <sheetFormatPr defaultRowHeight="21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8" width="1" style="2" customWidth="1"/>
    <col min="9" max="9" width="9.140625" style="2" customWidth="1"/>
    <col min="10" max="16384" width="9.140625" style="2"/>
  </cols>
  <sheetData>
    <row r="2" spans="2:27" ht="30">
      <c r="B2" s="89" t="s">
        <v>55</v>
      </c>
      <c r="C2" s="89"/>
      <c r="D2" s="89"/>
      <c r="E2" s="89"/>
      <c r="F2" s="89"/>
      <c r="G2" s="89"/>
    </row>
    <row r="3" spans="2:27" ht="30">
      <c r="B3" s="89" t="s">
        <v>29</v>
      </c>
      <c r="C3" s="89"/>
      <c r="D3" s="89"/>
      <c r="E3" s="89"/>
      <c r="F3" s="89"/>
      <c r="G3" s="89"/>
    </row>
    <row r="4" spans="2:27" ht="30">
      <c r="B4" s="89" t="s">
        <v>106</v>
      </c>
      <c r="C4" s="89"/>
      <c r="D4" s="89"/>
      <c r="E4" s="89"/>
      <c r="F4" s="89"/>
      <c r="G4" s="89"/>
    </row>
    <row r="5" spans="2:27" ht="64.5" customHeight="1"/>
    <row r="6" spans="2:27" ht="30">
      <c r="B6" s="12" t="s">
        <v>107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2:27" s="4" customFormat="1" ht="51" customHeight="1">
      <c r="B8" s="119" t="s">
        <v>108</v>
      </c>
      <c r="C8" s="117"/>
      <c r="D8" s="121" t="s">
        <v>31</v>
      </c>
      <c r="E8" s="122"/>
      <c r="F8" s="121" t="s">
        <v>109</v>
      </c>
      <c r="G8" s="24"/>
    </row>
    <row r="9" spans="2:27" s="4" customFormat="1" ht="30">
      <c r="B9" s="120" t="s">
        <v>108</v>
      </c>
      <c r="C9" s="117"/>
      <c r="D9" s="123" t="s">
        <v>25</v>
      </c>
      <c r="E9" s="124"/>
      <c r="F9" s="123" t="s">
        <v>25</v>
      </c>
      <c r="G9" s="6"/>
    </row>
    <row r="10" spans="2:27" s="4" customFormat="1">
      <c r="B10" s="4" t="s">
        <v>110</v>
      </c>
      <c r="D10" s="118">
        <v>34952098</v>
      </c>
      <c r="E10" s="118"/>
      <c r="F10" s="118">
        <v>34952098</v>
      </c>
      <c r="G10" s="6"/>
    </row>
    <row r="11" spans="2:27" s="4" customFormat="1" ht="12" customHeight="1">
      <c r="D11" s="118"/>
      <c r="E11" s="118"/>
      <c r="F11" s="118"/>
      <c r="G11" s="6"/>
    </row>
    <row r="12" spans="2:27" ht="24.75" thickBot="1">
      <c r="B12" s="17" t="s">
        <v>46</v>
      </c>
      <c r="D12" s="125">
        <v>34952098</v>
      </c>
      <c r="E12" s="125"/>
      <c r="F12" s="125">
        <v>34952098</v>
      </c>
      <c r="G12" s="37"/>
    </row>
    <row r="13" spans="2:27" ht="21.75" thickTop="1">
      <c r="D13" s="3"/>
    </row>
    <row r="17" spans="1:6" ht="27" customHeight="1">
      <c r="A17" s="128">
        <v>5</v>
      </c>
      <c r="B17" s="128"/>
      <c r="C17" s="128"/>
      <c r="D17" s="128"/>
      <c r="E17" s="128"/>
      <c r="F17" s="128"/>
    </row>
  </sheetData>
  <mergeCells count="5">
    <mergeCell ref="B2:G2"/>
    <mergeCell ref="B3:G3"/>
    <mergeCell ref="B4:G4"/>
    <mergeCell ref="B8:B9"/>
    <mergeCell ref="A17:F17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Mehdi Gholipour</cp:lastModifiedBy>
  <cp:lastPrinted>2023-06-27T11:59:55Z</cp:lastPrinted>
  <dcterms:created xsi:type="dcterms:W3CDTF">2021-12-28T12:49:50Z</dcterms:created>
  <dcterms:modified xsi:type="dcterms:W3CDTF">2024-01-27T13:28:36Z</dcterms:modified>
</cp:coreProperties>
</file>