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بهمن\سپهر\"/>
    </mc:Choice>
  </mc:AlternateContent>
  <xr:revisionPtr revIDLastSave="0" documentId="13_ncr:1_{F8C4662D-A4AC-4EF9-85A1-28F352990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1">'سرمایه گذاری ها'!$A$1:$S$22</definedName>
    <definedName name="_xlnm.Print_Area" localSheetId="0">'صفحه اول '!$A$1:$N$61</definedName>
  </definedNames>
  <calcPr calcId="191029"/>
</workbook>
</file>

<file path=xl/calcChain.xml><?xml version="1.0" encoding="utf-8"?>
<calcChain xmlns="http://schemas.openxmlformats.org/spreadsheetml/2006/main">
  <c r="F12" i="18" l="1"/>
  <c r="D12" i="18"/>
  <c r="D10" i="15"/>
  <c r="L15" i="5"/>
  <c r="N15" i="5"/>
  <c r="E15" i="16" s="1"/>
  <c r="P15" i="5"/>
  <c r="R15" i="5"/>
  <c r="T15" i="5"/>
  <c r="V15" i="5"/>
  <c r="X15" i="5"/>
  <c r="Z15" i="5"/>
  <c r="AB15" i="5"/>
  <c r="AD15" i="5"/>
  <c r="J22" i="13"/>
  <c r="F22" i="13"/>
  <c r="L25" i="6"/>
  <c r="E14" i="16" s="1"/>
  <c r="N25" i="6"/>
  <c r="P25" i="6"/>
  <c r="R25" i="6"/>
  <c r="G16" i="1"/>
  <c r="E13" i="16" s="1"/>
  <c r="I16" i="1"/>
  <c r="K16" i="1"/>
  <c r="M16" i="1"/>
  <c r="O16" i="1"/>
  <c r="Q16" i="1"/>
  <c r="S16" i="1"/>
  <c r="U16" i="1"/>
  <c r="E17" i="16" l="1"/>
  <c r="W16" i="1"/>
  <c r="Y16" i="1"/>
  <c r="D9" i="15"/>
  <c r="J22" i="7"/>
  <c r="L22" i="7"/>
  <c r="M22" i="7"/>
  <c r="N22" i="7"/>
  <c r="O22" i="7"/>
  <c r="P22" i="7"/>
  <c r="R22" i="7"/>
  <c r="S22" i="7"/>
  <c r="T22" i="7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s="1"/>
  <c r="F10" i="15" l="1"/>
  <c r="F11" i="15"/>
  <c r="F12" i="15"/>
  <c r="H10" i="15"/>
  <c r="H11" i="15"/>
  <c r="H12" i="15"/>
  <c r="AA12" i="1"/>
  <c r="T11" i="6"/>
  <c r="T15" i="6"/>
  <c r="T19" i="6"/>
  <c r="T23" i="6"/>
  <c r="T13" i="6"/>
  <c r="T17" i="6"/>
  <c r="T18" i="6"/>
  <c r="T12" i="6"/>
  <c r="T16" i="6"/>
  <c r="T20" i="6"/>
  <c r="T21" i="6"/>
  <c r="T14" i="6"/>
  <c r="T22" i="6"/>
  <c r="F9" i="15"/>
  <c r="G17" i="16"/>
  <c r="M14" i="16"/>
  <c r="M17" i="16" s="1"/>
  <c r="K17" i="16"/>
  <c r="I17" i="16"/>
  <c r="AA14" i="1" l="1"/>
  <c r="AF15" i="5"/>
  <c r="AA13" i="1"/>
  <c r="AA11" i="1"/>
  <c r="F14" i="15"/>
  <c r="H9" i="15"/>
  <c r="Q17" i="16"/>
  <c r="Q16" i="16"/>
  <c r="Q14" i="16"/>
  <c r="Q15" i="16"/>
  <c r="Q13" i="16"/>
  <c r="T25" i="6" l="1"/>
  <c r="H14" i="15"/>
  <c r="AA16" i="1"/>
</calcChain>
</file>

<file path=xl/sharedStrings.xml><?xml version="1.0" encoding="utf-8"?>
<sst xmlns="http://schemas.openxmlformats.org/spreadsheetml/2006/main" count="378" uniqueCount="111">
  <si>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</si>
  <si>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</si>
  <si>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</si>
  <si>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</si>
  <si>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</si>
  <si>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</si>
  <si>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</si>
  <si>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</si>
  <si>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</si>
  <si>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</si>
  <si>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</si>
  <si>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</si>
  <si>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</si>
  <si>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</si>
  <si>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</si>
  <si>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</si>
  <si>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</si>
  <si>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</si>
  <si>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</si>
  <si>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</si>
  <si>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</si>
  <si>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</si>
  <si>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</si>
  <si>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</si>
  <si>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</si>
  <si>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</si>
  <si>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</si>
  <si>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</si>
  <si>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</si>
  <si>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</si>
  <si>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</si>
  <si>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</si>
  <si>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</si>
  <si>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</si>
  <si>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</si>
  <si>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</si>
  <si>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</si>
  <si>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</si>
  <si>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</si>
  <si>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</si>
  <si>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</si>
  <si>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</si>
  <si>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</si>
  <si>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</si>
  <si>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</si>
  <si>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</si>
  <si>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</si>
  <si>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</si>
  <si>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</si>
  <si>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</si>
  <si>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</si>
  <si>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</si>
  <si>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</si>
  <si>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</si>
  <si>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</si>
  <si>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</si>
  <si>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</si>
  <si>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</si>
  <si>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</si>
  <si>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</si>
  <si>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</si>
  <si>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</si>
  <si>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</si>
  <si>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</si>
  <si>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</si>
  <si>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</si>
  <si>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</si>
  <si>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</si>
  <si>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</si>
  <si>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</si>
  <si>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</si>
  <si>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</si>
  <si>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</si>
  <si>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</si>
  <si>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</si>
  <si>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</si>
  <si>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</si>
  <si>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</si>
  <si>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</si>
  <si>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</si>
  <si>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</si>
  <si>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</si>
  <si>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</si>
  <si>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</si>
  <si>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</si>
  <si>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</si>
  <si>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</si>
  <si>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</si>
  <si>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</si>
  <si>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</si>
  <si>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</si>
  <si>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</si>
  <si>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</si>
  <si>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</si>
  <si>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026660386000000005</t>
  </si>
  <si>
    <t>1402/04/07</t>
  </si>
  <si>
    <t>بانک گردشگری اقدسیه</t>
  </si>
  <si>
    <t>14133315099841</t>
  </si>
  <si>
    <t>1402/07/26</t>
  </si>
  <si>
    <t>141.9967.1509984.1</t>
  </si>
  <si>
    <t>1402/07/25</t>
  </si>
  <si>
    <t xml:space="preserve">* کل سرمایه گذاری های انجام شده در طرح های جسورانه 640 میلیارد ریال است که 200 میلیارد ریال آن پرداخت شده و 440 میلیارد ریال تعهد سرمایه گذاری ایجاد شده مطابق قراردادهای بین صندوق و طرح ها پرداخت خواهد شد. </t>
  </si>
  <si>
    <t>بازی سازان بزرگ راهی نو</t>
  </si>
  <si>
    <t xml:space="preserve"> 1402/09/30</t>
  </si>
  <si>
    <t>برای ماه منتهی به 1402/10/30</t>
  </si>
  <si>
    <t xml:space="preserve"> 1402/10/30</t>
  </si>
  <si>
    <t>برای ماه منتهی به  1402/10/30</t>
  </si>
  <si>
    <t>2.3. سایر درآمدها</t>
  </si>
  <si>
    <t>سایر درآمدها</t>
  </si>
  <si>
    <t>1402/10/30</t>
  </si>
  <si>
    <t>معین برای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</si>
</sst>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49" fontId="4" fillId="0" borderId="3" xfId="0" applyNumberFormat="1" applyFont="1" applyBorder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34636</xdr:rowOff>
    </xdr:from>
    <xdr:to>
      <xdr:col>13</xdr:col>
      <xdr:colOff>519545</xdr:colOff>
      <xdr:row>61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E4379-5A24-101B-D79F-E686CF278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538864" y="34636"/>
          <a:ext cx="8399318" cy="11585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tabSelected="1" view="pageBreakPreview" zoomScale="55" zoomScaleNormal="100" zoomScaleSheetLayoutView="55" workbookViewId="0">
      <selection activeCell="W41" sqref="W41"/>
    </sheetView>
  </sheetViews>
  <sheetFormatPr defaultRowHeight="15" x14ac:dyDescent="0.25"/>
  <sheetData>
    <row r="41" spans="26:26" x14ac:dyDescent="0.25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C20" sqref="C20:Q2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97" t="s">
        <v>55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3:17" ht="30" x14ac:dyDescent="0.55000000000000004">
      <c r="C3" s="97" t="s">
        <v>0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3:17" ht="30" x14ac:dyDescent="0.55000000000000004">
      <c r="C4" s="97" t="s">
        <v>104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1" t="s">
        <v>47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</row>
    <row r="9" spans="3:17" s="6" customFormat="1" ht="34.5" customHeight="1" x14ac:dyDescent="0.25">
      <c r="C9" s="98" t="s">
        <v>51</v>
      </c>
      <c r="D9" s="98" t="s">
        <v>103</v>
      </c>
      <c r="E9" s="98" t="s">
        <v>2</v>
      </c>
      <c r="F9" s="98" t="s">
        <v>2</v>
      </c>
      <c r="G9" s="98" t="s">
        <v>2</v>
      </c>
      <c r="I9" s="98" t="s">
        <v>3</v>
      </c>
      <c r="J9" s="98" t="s">
        <v>3</v>
      </c>
      <c r="K9" s="98" t="s">
        <v>3</v>
      </c>
      <c r="M9" s="98" t="s">
        <v>105</v>
      </c>
      <c r="N9" s="98" t="s">
        <v>4</v>
      </c>
      <c r="O9" s="98" t="s">
        <v>4</v>
      </c>
      <c r="P9" s="98" t="s">
        <v>4</v>
      </c>
      <c r="Q9" s="98" t="s">
        <v>4</v>
      </c>
    </row>
    <row r="10" spans="3:17" s="27" customFormat="1" ht="24" x14ac:dyDescent="0.25">
      <c r="C10" s="98"/>
      <c r="D10" s="74"/>
      <c r="E10" s="99" t="s">
        <v>6</v>
      </c>
      <c r="F10" s="74"/>
      <c r="G10" s="99" t="s">
        <v>7</v>
      </c>
      <c r="I10" s="99" t="s">
        <v>52</v>
      </c>
      <c r="J10" s="74"/>
      <c r="K10" s="99" t="s">
        <v>53</v>
      </c>
      <c r="M10" s="99" t="s">
        <v>6</v>
      </c>
      <c r="N10" s="74"/>
      <c r="O10" s="99" t="s">
        <v>7</v>
      </c>
      <c r="Q10" s="99" t="s">
        <v>11</v>
      </c>
    </row>
    <row r="11" spans="3:17" s="27" customFormat="1" ht="24" x14ac:dyDescent="0.25">
      <c r="C11" s="98"/>
      <c r="D11" s="75"/>
      <c r="E11" s="100" t="s">
        <v>6</v>
      </c>
      <c r="F11" s="75"/>
      <c r="G11" s="100" t="s">
        <v>7</v>
      </c>
      <c r="I11" s="100"/>
      <c r="J11" s="75"/>
      <c r="K11" s="100"/>
      <c r="M11" s="100" t="s">
        <v>6</v>
      </c>
      <c r="N11" s="75"/>
      <c r="O11" s="100" t="s">
        <v>7</v>
      </c>
      <c r="Q11" s="100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93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0.29361345140359718</v>
      </c>
    </row>
    <row r="14" spans="3:17" x14ac:dyDescent="0.55000000000000004">
      <c r="C14" s="2" t="s">
        <v>54</v>
      </c>
      <c r="E14" s="3">
        <f>سپرده!L25</f>
        <v>482943746649</v>
      </c>
      <c r="G14" s="3">
        <f>E14</f>
        <v>482943746649</v>
      </c>
      <c r="I14" s="3">
        <f>سپرده!N25</f>
        <v>9750065300</v>
      </c>
      <c r="K14" s="3">
        <f>سپرده!P25</f>
        <v>11526109843</v>
      </c>
      <c r="M14" s="3">
        <f>سپرده!R25</f>
        <v>481167702106</v>
      </c>
      <c r="O14" s="3">
        <f>سپرده!R25</f>
        <v>481167702106</v>
      </c>
      <c r="Q14" s="8">
        <f>O14/$O$17</f>
        <v>0.70638654859640282</v>
      </c>
    </row>
    <row r="15" spans="3:17" x14ac:dyDescent="0.55000000000000004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682943746649</v>
      </c>
      <c r="F17" s="3"/>
      <c r="G17" s="9">
        <f>SUM(G12:G16)</f>
        <v>682943746649</v>
      </c>
      <c r="H17" s="3"/>
      <c r="I17" s="9">
        <f>SUM(I12:I16)</f>
        <v>9750065300</v>
      </c>
      <c r="J17" s="3"/>
      <c r="K17" s="9">
        <f>SUM(K12:K16)</f>
        <v>11526109843</v>
      </c>
      <c r="L17" s="3"/>
      <c r="M17" s="9">
        <f>SUM(M12:M16)</f>
        <v>681167702106</v>
      </c>
      <c r="N17" s="3"/>
      <c r="O17" s="9">
        <f>SUM(O12:O16)</f>
        <v>681167702106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6" t="s">
        <v>101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3:17" ht="30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8"/>
  <sheetViews>
    <sheetView rightToLeft="1" view="pageBreakPreview" zoomScale="50" zoomScaleNormal="50" zoomScaleSheetLayoutView="50" workbookViewId="0">
      <selection activeCell="AJ13" sqref="AJ13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1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103" t="s">
        <v>55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3:27" ht="46.5" x14ac:dyDescent="0.8">
      <c r="C3" s="103" t="s">
        <v>0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3:27" ht="46.5" x14ac:dyDescent="0.8">
      <c r="C4" s="103" t="s">
        <v>106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3:27" ht="147" customHeight="1" x14ac:dyDescent="0.8"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3:27" ht="39" x14ac:dyDescent="0.8">
      <c r="C6" s="102" t="s">
        <v>62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8" spans="3:27" s="44" customFormat="1" ht="34.5" customHeight="1" x14ac:dyDescent="0.25">
      <c r="C8" s="110" t="s">
        <v>1</v>
      </c>
      <c r="E8" s="109" t="s">
        <v>103</v>
      </c>
      <c r="F8" s="109" t="s">
        <v>2</v>
      </c>
      <c r="G8" s="109" t="s">
        <v>2</v>
      </c>
      <c r="H8" s="109" t="s">
        <v>2</v>
      </c>
      <c r="I8" s="109" t="s">
        <v>2</v>
      </c>
      <c r="J8" s="104"/>
      <c r="K8" s="109" t="s">
        <v>3</v>
      </c>
      <c r="L8" s="109" t="s">
        <v>3</v>
      </c>
      <c r="M8" s="109" t="s">
        <v>3</v>
      </c>
      <c r="N8" s="109" t="s">
        <v>3</v>
      </c>
      <c r="O8" s="109" t="s">
        <v>3</v>
      </c>
      <c r="P8" s="109" t="s">
        <v>3</v>
      </c>
      <c r="Q8" s="109" t="s">
        <v>3</v>
      </c>
      <c r="R8" s="104"/>
      <c r="S8" s="109" t="s">
        <v>105</v>
      </c>
      <c r="T8" s="109" t="s">
        <v>4</v>
      </c>
      <c r="U8" s="109" t="s">
        <v>4</v>
      </c>
      <c r="V8" s="109" t="s">
        <v>4</v>
      </c>
      <c r="W8" s="109" t="s">
        <v>4</v>
      </c>
      <c r="X8" s="109" t="s">
        <v>4</v>
      </c>
      <c r="Y8" s="109" t="s">
        <v>4</v>
      </c>
      <c r="Z8" s="109" t="s">
        <v>4</v>
      </c>
      <c r="AA8" s="109" t="s">
        <v>4</v>
      </c>
    </row>
    <row r="9" spans="3:27" s="44" customFormat="1" ht="44.25" customHeight="1" x14ac:dyDescent="0.25">
      <c r="C9" s="110" t="s">
        <v>1</v>
      </c>
      <c r="D9" s="104"/>
      <c r="E9" s="107" t="s">
        <v>5</v>
      </c>
      <c r="F9" s="105"/>
      <c r="G9" s="107" t="s">
        <v>6</v>
      </c>
      <c r="H9" s="45"/>
      <c r="I9" s="107" t="s">
        <v>7</v>
      </c>
      <c r="J9" s="104"/>
      <c r="K9" s="107" t="s">
        <v>8</v>
      </c>
      <c r="L9" s="107" t="s">
        <v>8</v>
      </c>
      <c r="M9" s="107" t="s">
        <v>8</v>
      </c>
      <c r="N9" s="45"/>
      <c r="O9" s="107" t="s">
        <v>9</v>
      </c>
      <c r="P9" s="107" t="s">
        <v>9</v>
      </c>
      <c r="Q9" s="107" t="s">
        <v>9</v>
      </c>
      <c r="R9" s="104"/>
      <c r="S9" s="107" t="s">
        <v>5</v>
      </c>
      <c r="T9" s="105"/>
      <c r="U9" s="107" t="s">
        <v>10</v>
      </c>
      <c r="V9" s="105"/>
      <c r="W9" s="107" t="s">
        <v>6</v>
      </c>
      <c r="X9" s="105"/>
      <c r="Y9" s="107" t="s">
        <v>7</v>
      </c>
      <c r="Z9" s="104"/>
      <c r="AA9" s="107" t="s">
        <v>11</v>
      </c>
    </row>
    <row r="10" spans="3:27" s="44" customFormat="1" ht="54" customHeight="1" x14ac:dyDescent="0.25">
      <c r="C10" s="110" t="s">
        <v>1</v>
      </c>
      <c r="D10" s="104"/>
      <c r="E10" s="108" t="s">
        <v>5</v>
      </c>
      <c r="F10" s="106"/>
      <c r="G10" s="108" t="s">
        <v>6</v>
      </c>
      <c r="H10" s="46"/>
      <c r="I10" s="108" t="s">
        <v>7</v>
      </c>
      <c r="J10" s="104"/>
      <c r="K10" s="108" t="s">
        <v>5</v>
      </c>
      <c r="L10" s="46"/>
      <c r="M10" s="108" t="s">
        <v>6</v>
      </c>
      <c r="N10" s="46"/>
      <c r="O10" s="108" t="s">
        <v>5</v>
      </c>
      <c r="P10" s="46"/>
      <c r="Q10" s="108" t="s">
        <v>12</v>
      </c>
      <c r="R10" s="104"/>
      <c r="S10" s="108" t="s">
        <v>5</v>
      </c>
      <c r="T10" s="106"/>
      <c r="U10" s="108" t="s">
        <v>10</v>
      </c>
      <c r="V10" s="106"/>
      <c r="W10" s="108" t="s">
        <v>6</v>
      </c>
      <c r="X10" s="106"/>
      <c r="Y10" s="108" t="s">
        <v>7</v>
      </c>
      <c r="Z10" s="104"/>
      <c r="AA10" s="108" t="s">
        <v>11</v>
      </c>
    </row>
    <row r="11" spans="3:27" x14ac:dyDescent="0.8">
      <c r="C11" s="47" t="s">
        <v>61</v>
      </c>
      <c r="E11" s="48"/>
      <c r="G11" s="48">
        <v>80000000000</v>
      </c>
      <c r="I11" s="48">
        <v>80000000000</v>
      </c>
      <c r="K11" s="48"/>
      <c r="M11" s="48"/>
      <c r="O11" s="48"/>
      <c r="Q11" s="48"/>
      <c r="S11" s="48"/>
      <c r="U11" s="48"/>
      <c r="W11" s="48">
        <v>80000000000</v>
      </c>
      <c r="Y11" s="48">
        <v>80000000000</v>
      </c>
      <c r="AA11" s="49">
        <f>Y11/'سرمایه گذاری ها'!$O$17</f>
        <v>0.11744538056143888</v>
      </c>
    </row>
    <row r="12" spans="3:27" x14ac:dyDescent="0.8">
      <c r="C12" s="31" t="s">
        <v>85</v>
      </c>
      <c r="E12" s="48"/>
      <c r="G12" s="48">
        <v>70000000000</v>
      </c>
      <c r="I12" s="48">
        <v>70000000000</v>
      </c>
      <c r="K12" s="48"/>
      <c r="M12" s="48"/>
      <c r="O12" s="48"/>
      <c r="Q12" s="48"/>
      <c r="S12" s="48"/>
      <c r="U12" s="48"/>
      <c r="W12" s="48">
        <v>70000000000</v>
      </c>
      <c r="Y12" s="48">
        <v>70000000000</v>
      </c>
      <c r="AA12" s="49">
        <f>Y12/'سرمایه گذاری ها'!$O$17</f>
        <v>0.10276470799125902</v>
      </c>
    </row>
    <row r="13" spans="3:27" x14ac:dyDescent="0.8">
      <c r="C13" s="31" t="s">
        <v>72</v>
      </c>
      <c r="E13" s="48"/>
      <c r="G13" s="48">
        <v>30000000000</v>
      </c>
      <c r="I13" s="48">
        <v>30000000000</v>
      </c>
      <c r="K13" s="48"/>
      <c r="M13" s="48"/>
      <c r="O13" s="48"/>
      <c r="Q13" s="48"/>
      <c r="S13" s="48"/>
      <c r="U13" s="48"/>
      <c r="W13" s="48">
        <v>30000000000</v>
      </c>
      <c r="Y13" s="48">
        <v>30000000000</v>
      </c>
      <c r="AA13" s="49">
        <f>Y13/'سرمایه گذاری ها'!$O$17</f>
        <v>4.4042017710539581E-2</v>
      </c>
    </row>
    <row r="14" spans="3:27" x14ac:dyDescent="0.8">
      <c r="C14" s="31" t="s">
        <v>102</v>
      </c>
      <c r="E14" s="48"/>
      <c r="G14" s="48">
        <v>20000000000</v>
      </c>
      <c r="I14" s="48">
        <v>20000000000</v>
      </c>
      <c r="K14" s="48"/>
      <c r="M14" s="48"/>
      <c r="O14" s="48"/>
      <c r="Q14" s="48"/>
      <c r="S14" s="48"/>
      <c r="U14" s="48"/>
      <c r="W14" s="48">
        <v>20000000000</v>
      </c>
      <c r="Y14" s="48">
        <v>20000000000</v>
      </c>
      <c r="AA14" s="49">
        <f>Y14/'سرمایه گذاری ها'!$O$17</f>
        <v>2.9361345140359721E-2</v>
      </c>
    </row>
    <row r="15" spans="3:27" ht="18" customHeight="1" x14ac:dyDescent="0.8">
      <c r="E15" s="48"/>
      <c r="G15" s="48"/>
      <c r="I15" s="48"/>
      <c r="K15" s="48"/>
      <c r="M15" s="48"/>
      <c r="O15" s="48"/>
      <c r="Q15" s="48"/>
      <c r="S15" s="48"/>
      <c r="U15" s="48"/>
      <c r="W15" s="48"/>
      <c r="Y15" s="48"/>
      <c r="AA15" s="49"/>
    </row>
    <row r="16" spans="3:27" ht="33.75" thickBot="1" x14ac:dyDescent="0.85">
      <c r="C16" s="31" t="s">
        <v>46</v>
      </c>
      <c r="E16" s="50"/>
      <c r="F16" s="48"/>
      <c r="G16" s="50">
        <f>SUM(G11:G14)</f>
        <v>200000000000</v>
      </c>
      <c r="H16" s="50"/>
      <c r="I16" s="50">
        <f>SUM(I11:I14)</f>
        <v>200000000000</v>
      </c>
      <c r="J16" s="48"/>
      <c r="K16" s="50">
        <f>SUM(K11:K14)</f>
        <v>0</v>
      </c>
      <c r="L16" s="50"/>
      <c r="M16" s="50">
        <f>SUM(M11:M14)</f>
        <v>0</v>
      </c>
      <c r="N16" s="50"/>
      <c r="O16" s="50">
        <f>SUM(O11:O14)</f>
        <v>0</v>
      </c>
      <c r="P16" s="50"/>
      <c r="Q16" s="50">
        <f>SUM(Q11:Q14)</f>
        <v>0</v>
      </c>
      <c r="R16" s="48"/>
      <c r="S16" s="50">
        <f>SUM(S11:S14)</f>
        <v>0</v>
      </c>
      <c r="T16" s="50"/>
      <c r="U16" s="50">
        <f>SUM(U11:U14)</f>
        <v>0</v>
      </c>
      <c r="V16" s="50"/>
      <c r="W16" s="50">
        <f>SUM(W11:W14)</f>
        <v>200000000000</v>
      </c>
      <c r="X16" s="50"/>
      <c r="Y16" s="50">
        <f>SUM(Y11:Y14)</f>
        <v>200000000000</v>
      </c>
      <c r="Z16" s="48"/>
      <c r="AA16" s="52">
        <f>SUM(AA11:AA14)</f>
        <v>0.29361345140359718</v>
      </c>
    </row>
    <row r="17" spans="15:15" ht="63.75" customHeight="1" thickTop="1" x14ac:dyDescent="0.8"/>
    <row r="18" spans="15:15" ht="30.75" customHeight="1" x14ac:dyDescent="0.95">
      <c r="O18" s="66">
        <v>2</v>
      </c>
    </row>
  </sheetData>
  <sortState xmlns:xlrd2="http://schemas.microsoft.com/office/spreadsheetml/2017/richdata2" ref="C11:AA14">
    <sortCondition descending="1" ref="Y11:Y14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2" t="s">
        <v>55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2:32" ht="39" x14ac:dyDescent="0.6">
      <c r="B3" s="112" t="s">
        <v>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2:32" ht="39" x14ac:dyDescent="0.6">
      <c r="B4" s="112" t="s">
        <v>106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3" t="s">
        <v>88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</row>
    <row r="10" spans="2:32" s="13" customFormat="1" ht="33" customHeight="1" x14ac:dyDescent="0.95">
      <c r="B10" s="109" t="s">
        <v>16</v>
      </c>
      <c r="C10" s="109" t="s">
        <v>16</v>
      </c>
      <c r="D10" s="109" t="s">
        <v>16</v>
      </c>
      <c r="E10" s="109" t="s">
        <v>16</v>
      </c>
      <c r="F10" s="109" t="s">
        <v>16</v>
      </c>
      <c r="G10" s="109" t="s">
        <v>16</v>
      </c>
      <c r="H10" s="109" t="s">
        <v>16</v>
      </c>
      <c r="I10" s="109" t="s">
        <v>16</v>
      </c>
      <c r="J10" s="109" t="s">
        <v>16</v>
      </c>
      <c r="K10" s="79"/>
      <c r="L10" s="109" t="s">
        <v>103</v>
      </c>
      <c r="M10" s="109" t="s">
        <v>2</v>
      </c>
      <c r="N10" s="109" t="s">
        <v>2</v>
      </c>
      <c r="O10" s="109" t="s">
        <v>2</v>
      </c>
      <c r="P10" s="109" t="s">
        <v>2</v>
      </c>
      <c r="Q10" s="79"/>
      <c r="R10" s="109" t="s">
        <v>3</v>
      </c>
      <c r="S10" s="109" t="s">
        <v>3</v>
      </c>
      <c r="T10" s="109" t="s">
        <v>3</v>
      </c>
      <c r="U10" s="109" t="s">
        <v>3</v>
      </c>
      <c r="V10" s="109" t="s">
        <v>3</v>
      </c>
      <c r="W10" s="109" t="s">
        <v>3</v>
      </c>
      <c r="X10" s="109" t="s">
        <v>3</v>
      </c>
      <c r="Y10" s="79"/>
      <c r="Z10" s="109" t="s">
        <v>105</v>
      </c>
      <c r="AA10" s="109" t="s">
        <v>4</v>
      </c>
      <c r="AB10" s="109" t="s">
        <v>4</v>
      </c>
      <c r="AC10" s="109" t="s">
        <v>4</v>
      </c>
      <c r="AD10" s="109" t="s">
        <v>4</v>
      </c>
      <c r="AE10" s="109" t="s">
        <v>4</v>
      </c>
      <c r="AF10" s="109" t="s">
        <v>4</v>
      </c>
    </row>
    <row r="11" spans="2:32" s="13" customFormat="1" ht="29.25" customHeight="1" x14ac:dyDescent="0.95">
      <c r="B11" s="107" t="s">
        <v>17</v>
      </c>
      <c r="C11" s="80"/>
      <c r="D11" s="107" t="s">
        <v>49</v>
      </c>
      <c r="E11" s="80"/>
      <c r="F11" s="107" t="s">
        <v>15</v>
      </c>
      <c r="G11" s="80"/>
      <c r="H11" s="107" t="s">
        <v>18</v>
      </c>
      <c r="I11" s="80"/>
      <c r="J11" s="107" t="s">
        <v>13</v>
      </c>
      <c r="K11" s="79"/>
      <c r="L11" s="107" t="s">
        <v>5</v>
      </c>
      <c r="M11" s="80"/>
      <c r="N11" s="107" t="s">
        <v>6</v>
      </c>
      <c r="O11" s="80"/>
      <c r="P11" s="107" t="s">
        <v>7</v>
      </c>
      <c r="Q11" s="79"/>
      <c r="R11" s="107" t="s">
        <v>8</v>
      </c>
      <c r="S11" s="107" t="s">
        <v>8</v>
      </c>
      <c r="T11" s="107" t="s">
        <v>8</v>
      </c>
      <c r="U11" s="80"/>
      <c r="V11" s="107" t="s">
        <v>9</v>
      </c>
      <c r="W11" s="107" t="s">
        <v>9</v>
      </c>
      <c r="X11" s="107" t="s">
        <v>9</v>
      </c>
      <c r="Y11" s="79"/>
      <c r="Z11" s="107" t="s">
        <v>5</v>
      </c>
      <c r="AA11" s="80"/>
      <c r="AB11" s="107" t="s">
        <v>6</v>
      </c>
      <c r="AC11" s="80"/>
      <c r="AD11" s="107" t="s">
        <v>7</v>
      </c>
      <c r="AE11" s="80"/>
      <c r="AF11" s="107" t="s">
        <v>19</v>
      </c>
    </row>
    <row r="12" spans="2:32" s="13" customFormat="1" ht="49.5" customHeight="1" x14ac:dyDescent="0.95">
      <c r="B12" s="108" t="s">
        <v>17</v>
      </c>
      <c r="C12" s="81"/>
      <c r="D12" s="108" t="s">
        <v>14</v>
      </c>
      <c r="E12" s="81"/>
      <c r="F12" s="108" t="s">
        <v>15</v>
      </c>
      <c r="G12" s="81"/>
      <c r="H12" s="108" t="s">
        <v>18</v>
      </c>
      <c r="I12" s="81"/>
      <c r="J12" s="108" t="s">
        <v>13</v>
      </c>
      <c r="K12" s="79"/>
      <c r="L12" s="108" t="s">
        <v>5</v>
      </c>
      <c r="M12" s="81"/>
      <c r="N12" s="108" t="s">
        <v>6</v>
      </c>
      <c r="O12" s="81"/>
      <c r="P12" s="108" t="s">
        <v>7</v>
      </c>
      <c r="Q12" s="79"/>
      <c r="R12" s="108" t="s">
        <v>5</v>
      </c>
      <c r="S12" s="81"/>
      <c r="T12" s="108" t="s">
        <v>6</v>
      </c>
      <c r="U12" s="81"/>
      <c r="V12" s="108" t="s">
        <v>5</v>
      </c>
      <c r="W12" s="81"/>
      <c r="X12" s="108" t="s">
        <v>12</v>
      </c>
      <c r="Y12" s="79"/>
      <c r="Z12" s="108" t="s">
        <v>5</v>
      </c>
      <c r="AA12" s="81"/>
      <c r="AB12" s="108" t="s">
        <v>6</v>
      </c>
      <c r="AC12" s="81"/>
      <c r="AD12" s="108" t="s">
        <v>7</v>
      </c>
      <c r="AE12" s="81"/>
      <c r="AF12" s="108" t="s">
        <v>19</v>
      </c>
    </row>
    <row r="13" spans="2:32" s="73" customFormat="1" ht="64.5" customHeight="1" x14ac:dyDescent="0.25">
      <c r="B13" s="71"/>
      <c r="C13" s="76"/>
      <c r="D13" s="69"/>
      <c r="E13" s="69"/>
      <c r="F13" s="69"/>
      <c r="G13" s="69"/>
      <c r="H13" s="69"/>
      <c r="I13" s="69"/>
      <c r="J13" s="69"/>
      <c r="K13" s="69"/>
      <c r="L13" s="67"/>
      <c r="M13" s="69"/>
      <c r="N13" s="72"/>
      <c r="O13" s="72"/>
      <c r="P13" s="72"/>
      <c r="Q13" s="69"/>
      <c r="R13" s="72"/>
      <c r="S13" s="69"/>
      <c r="T13" s="72"/>
      <c r="U13" s="69"/>
      <c r="V13" s="69"/>
      <c r="W13" s="69"/>
      <c r="X13" s="72"/>
      <c r="Y13" s="69"/>
      <c r="Z13" s="72"/>
      <c r="AA13" s="72"/>
      <c r="AB13" s="72"/>
      <c r="AC13" s="72"/>
      <c r="AD13" s="72"/>
      <c r="AE13" s="82"/>
      <c r="AF13" s="83"/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31"/>
      <c r="AF14" s="84"/>
    </row>
    <row r="15" spans="2:32" ht="33.75" thickBot="1" x14ac:dyDescent="0.85">
      <c r="B15" s="111" t="s">
        <v>46</v>
      </c>
      <c r="C15" s="111"/>
      <c r="D15" s="111"/>
      <c r="E15" s="111"/>
      <c r="F15" s="111"/>
      <c r="G15" s="111"/>
      <c r="H15" s="111"/>
      <c r="I15" s="111"/>
      <c r="J15" s="111"/>
      <c r="K15" s="29"/>
      <c r="L15" s="78">
        <f>SUM(L13:L13)</f>
        <v>0</v>
      </c>
      <c r="M15" s="29"/>
      <c r="N15" s="78">
        <f>SUM(N13:N13)</f>
        <v>0</v>
      </c>
      <c r="O15" s="29"/>
      <c r="P15" s="78">
        <f>SUM(P13:P13)</f>
        <v>0</v>
      </c>
      <c r="Q15" s="29"/>
      <c r="R15" s="78">
        <f>SUM(R13:R13)</f>
        <v>0</v>
      </c>
      <c r="S15" s="29"/>
      <c r="T15" s="78">
        <f>SUM(T13:T13)</f>
        <v>0</v>
      </c>
      <c r="U15" s="29"/>
      <c r="V15" s="78">
        <f>SUM(V13:V13)</f>
        <v>0</v>
      </c>
      <c r="W15" s="29"/>
      <c r="X15" s="78">
        <f>SUM(X13:X13)</f>
        <v>0</v>
      </c>
      <c r="Y15" s="29"/>
      <c r="Z15" s="78">
        <f>SUM(Z13:Z13)</f>
        <v>0</v>
      </c>
      <c r="AA15" s="29"/>
      <c r="AB15" s="78">
        <f>SUM(AB13:AB13)</f>
        <v>0</v>
      </c>
      <c r="AC15" s="29"/>
      <c r="AD15" s="78">
        <f>SUM(AD13:AD13)</f>
        <v>0</v>
      </c>
      <c r="AE15" s="31"/>
      <c r="AF15" s="85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1">
        <v>3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7"/>
  <sheetViews>
    <sheetView rightToLeft="1" view="pageBreakPreview" topLeftCell="A3" zoomScale="80" zoomScaleNormal="80" zoomScaleSheetLayoutView="80" workbookViewId="0">
      <selection activeCell="B11" sqref="B11:R23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97" t="s">
        <v>55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2:28" ht="22.5" customHeight="1" x14ac:dyDescent="0.55000000000000004"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8" ht="22.5" customHeight="1" x14ac:dyDescent="0.55000000000000004">
      <c r="B4" s="97" t="s">
        <v>106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101" t="s">
        <v>89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14" t="s">
        <v>20</v>
      </c>
      <c r="D8" s="98" t="s">
        <v>21</v>
      </c>
      <c r="E8" s="98" t="s">
        <v>21</v>
      </c>
      <c r="F8" s="98" t="s">
        <v>21</v>
      </c>
      <c r="G8" s="98" t="s">
        <v>21</v>
      </c>
      <c r="H8" s="98" t="s">
        <v>21</v>
      </c>
      <c r="I8" s="98" t="s">
        <v>21</v>
      </c>
      <c r="J8" s="98" t="s">
        <v>21</v>
      </c>
      <c r="L8" s="98" t="s">
        <v>103</v>
      </c>
      <c r="N8" s="98" t="s">
        <v>3</v>
      </c>
      <c r="O8" s="98" t="s">
        <v>3</v>
      </c>
      <c r="P8" s="98" t="s">
        <v>3</v>
      </c>
      <c r="R8" s="98" t="s">
        <v>105</v>
      </c>
      <c r="S8" s="98" t="s">
        <v>4</v>
      </c>
      <c r="T8" s="98" t="s">
        <v>4</v>
      </c>
    </row>
    <row r="9" spans="2:28" s="4" customFormat="1" ht="22.5" customHeight="1" x14ac:dyDescent="0.55000000000000004">
      <c r="B9" s="115" t="s">
        <v>20</v>
      </c>
      <c r="D9" s="116" t="s">
        <v>22</v>
      </c>
      <c r="E9" s="23"/>
      <c r="F9" s="116" t="s">
        <v>23</v>
      </c>
      <c r="G9" s="23"/>
      <c r="H9" s="116" t="s">
        <v>24</v>
      </c>
      <c r="I9" s="23"/>
      <c r="J9" s="116" t="s">
        <v>15</v>
      </c>
      <c r="L9" s="116" t="s">
        <v>25</v>
      </c>
      <c r="N9" s="116" t="s">
        <v>26</v>
      </c>
      <c r="O9" s="23"/>
      <c r="P9" s="116" t="s">
        <v>27</v>
      </c>
      <c r="R9" s="116" t="s">
        <v>25</v>
      </c>
      <c r="S9" s="23"/>
      <c r="T9" s="117" t="s">
        <v>19</v>
      </c>
    </row>
    <row r="10" spans="2:28" s="4" customFormat="1" ht="8.25" customHeight="1" x14ac:dyDescent="0.75">
      <c r="B10" s="68"/>
      <c r="D10" s="69"/>
      <c r="F10" s="69"/>
      <c r="H10" s="69"/>
      <c r="J10" s="69"/>
      <c r="L10" s="69"/>
      <c r="N10" s="69"/>
      <c r="P10" s="69"/>
      <c r="R10" s="69"/>
      <c r="T10" s="70"/>
    </row>
    <row r="11" spans="2:28" s="4" customFormat="1" ht="22.5" customHeight="1" x14ac:dyDescent="0.55000000000000004">
      <c r="B11" s="5" t="s">
        <v>77</v>
      </c>
      <c r="C11" s="5"/>
      <c r="D11" s="15" t="s">
        <v>78</v>
      </c>
      <c r="E11" s="5"/>
      <c r="F11" s="5" t="s">
        <v>79</v>
      </c>
      <c r="G11" s="5"/>
      <c r="H11" s="5" t="s">
        <v>80</v>
      </c>
      <c r="I11" s="5"/>
      <c r="J11" s="16">
        <v>22</v>
      </c>
      <c r="K11" s="5"/>
      <c r="L11" s="16">
        <v>165000000000</v>
      </c>
      <c r="M11" s="5"/>
      <c r="N11" s="16">
        <v>0</v>
      </c>
      <c r="O11" s="5"/>
      <c r="P11" s="16">
        <v>0</v>
      </c>
      <c r="Q11" s="5"/>
      <c r="R11" s="16">
        <v>165000000000</v>
      </c>
      <c r="S11" s="5"/>
      <c r="T11" s="19">
        <f>R11/'سرمایه گذاری ها'!$O$17</f>
        <v>0.24223109740796769</v>
      </c>
    </row>
    <row r="12" spans="2:28" s="4" customFormat="1" ht="22.5" customHeight="1" x14ac:dyDescent="0.55000000000000004">
      <c r="B12" s="5" t="s">
        <v>81</v>
      </c>
      <c r="C12" s="5"/>
      <c r="D12" s="15" t="s">
        <v>94</v>
      </c>
      <c r="E12" s="5"/>
      <c r="F12" s="5" t="s">
        <v>79</v>
      </c>
      <c r="G12" s="5"/>
      <c r="H12" s="5" t="s">
        <v>95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0.24223109740796769</v>
      </c>
    </row>
    <row r="13" spans="2:28" s="4" customFormat="1" ht="22.5" customHeight="1" x14ac:dyDescent="0.55000000000000004">
      <c r="B13" s="5" t="s">
        <v>96</v>
      </c>
      <c r="C13" s="5"/>
      <c r="D13" s="15" t="s">
        <v>97</v>
      </c>
      <c r="E13" s="5"/>
      <c r="F13" s="5" t="s">
        <v>79</v>
      </c>
      <c r="G13" s="5"/>
      <c r="H13" s="5" t="s">
        <v>98</v>
      </c>
      <c r="I13" s="5"/>
      <c r="J13" s="16">
        <v>22</v>
      </c>
      <c r="K13" s="5"/>
      <c r="L13" s="16">
        <v>70000000000</v>
      </c>
      <c r="M13" s="5"/>
      <c r="N13" s="16">
        <v>0</v>
      </c>
      <c r="O13" s="5"/>
      <c r="P13" s="16">
        <v>0</v>
      </c>
      <c r="Q13" s="5"/>
      <c r="R13" s="16">
        <v>70000000000</v>
      </c>
      <c r="S13" s="5"/>
      <c r="T13" s="19">
        <f>R13/'سرمایه گذاری ها'!$O$17</f>
        <v>0.10276470799125902</v>
      </c>
    </row>
    <row r="14" spans="2:28" s="4" customFormat="1" ht="22.5" customHeight="1" x14ac:dyDescent="0.55000000000000004">
      <c r="B14" s="5" t="s">
        <v>81</v>
      </c>
      <c r="C14" s="5"/>
      <c r="D14" s="15" t="s">
        <v>86</v>
      </c>
      <c r="E14" s="5"/>
      <c r="F14" s="5" t="s">
        <v>79</v>
      </c>
      <c r="G14" s="5"/>
      <c r="H14" s="5" t="s">
        <v>87</v>
      </c>
      <c r="I14" s="5"/>
      <c r="J14" s="16">
        <v>22</v>
      </c>
      <c r="K14" s="5"/>
      <c r="L14" s="16">
        <v>30000000000</v>
      </c>
      <c r="M14" s="5"/>
      <c r="N14" s="16">
        <v>0</v>
      </c>
      <c r="O14" s="5"/>
      <c r="P14" s="16">
        <v>0</v>
      </c>
      <c r="Q14" s="5"/>
      <c r="R14" s="16">
        <v>30000000000</v>
      </c>
      <c r="S14" s="5"/>
      <c r="T14" s="19">
        <f>R14/'سرمایه گذاری ها'!$O$17</f>
        <v>4.4042017710539581E-2</v>
      </c>
    </row>
    <row r="15" spans="2:28" s="4" customFormat="1" ht="22.5" customHeight="1" x14ac:dyDescent="0.55000000000000004">
      <c r="B15" s="5" t="s">
        <v>81</v>
      </c>
      <c r="C15" s="5"/>
      <c r="D15" s="15" t="s">
        <v>82</v>
      </c>
      <c r="E15" s="5"/>
      <c r="F15" s="5" t="s">
        <v>79</v>
      </c>
      <c r="G15" s="5"/>
      <c r="H15" s="5" t="s">
        <v>80</v>
      </c>
      <c r="I15" s="5"/>
      <c r="J15" s="16">
        <v>22</v>
      </c>
      <c r="K15" s="5"/>
      <c r="L15" s="16">
        <v>23000000000</v>
      </c>
      <c r="M15" s="5"/>
      <c r="N15" s="16">
        <v>0</v>
      </c>
      <c r="O15" s="5"/>
      <c r="P15" s="16">
        <v>0</v>
      </c>
      <c r="Q15" s="5"/>
      <c r="R15" s="16">
        <v>23000000000</v>
      </c>
      <c r="S15" s="5"/>
      <c r="T15" s="19">
        <f>R15/'سرمایه گذاری ها'!$O$17</f>
        <v>3.3765546911413674E-2</v>
      </c>
    </row>
    <row r="16" spans="2:28" s="4" customFormat="1" ht="22.5" customHeight="1" x14ac:dyDescent="0.55000000000000004">
      <c r="B16" s="5" t="s">
        <v>73</v>
      </c>
      <c r="C16" s="5"/>
      <c r="D16" s="15" t="s">
        <v>74</v>
      </c>
      <c r="E16" s="5"/>
      <c r="F16" s="5" t="s">
        <v>65</v>
      </c>
      <c r="G16" s="5"/>
      <c r="H16" s="5" t="s">
        <v>75</v>
      </c>
      <c r="I16" s="5"/>
      <c r="J16" s="16">
        <v>0</v>
      </c>
      <c r="K16" s="5"/>
      <c r="L16" s="16">
        <v>25440235101</v>
      </c>
      <c r="M16" s="5"/>
      <c r="N16" s="16">
        <v>57181336</v>
      </c>
      <c r="O16" s="5"/>
      <c r="P16" s="16">
        <v>11526109843</v>
      </c>
      <c r="Q16" s="5"/>
      <c r="R16" s="16">
        <v>13971306594</v>
      </c>
      <c r="S16" s="5"/>
      <c r="T16" s="19">
        <f>R16/'سرمایه گذاری ها'!$O$17</f>
        <v>2.0510817748410879E-2</v>
      </c>
    </row>
    <row r="17" spans="2:20" s="4" customFormat="1" ht="22.5" customHeight="1" x14ac:dyDescent="0.55000000000000004">
      <c r="B17" s="5" t="s">
        <v>96</v>
      </c>
      <c r="C17" s="5"/>
      <c r="D17" s="15" t="s">
        <v>99</v>
      </c>
      <c r="E17" s="5"/>
      <c r="F17" s="5" t="s">
        <v>65</v>
      </c>
      <c r="G17" s="5"/>
      <c r="H17" s="5" t="s">
        <v>100</v>
      </c>
      <c r="I17" s="5"/>
      <c r="J17" s="16">
        <v>0</v>
      </c>
      <c r="K17" s="5"/>
      <c r="L17" s="16">
        <v>4494310741</v>
      </c>
      <c r="M17" s="5"/>
      <c r="N17" s="16">
        <v>1508187414</v>
      </c>
      <c r="O17" s="5"/>
      <c r="P17" s="16">
        <v>0</v>
      </c>
      <c r="Q17" s="5"/>
      <c r="R17" s="16">
        <v>6002498155</v>
      </c>
      <c r="S17" s="5"/>
      <c r="T17" s="19">
        <f>R17/'سرمایه گذاری ها'!$O$17</f>
        <v>8.8120710016663713E-3</v>
      </c>
    </row>
    <row r="18" spans="2:20" s="4" customFormat="1" ht="22.5" customHeight="1" x14ac:dyDescent="0.55000000000000004">
      <c r="B18" s="5" t="s">
        <v>81</v>
      </c>
      <c r="C18" s="5"/>
      <c r="D18" s="15" t="s">
        <v>84</v>
      </c>
      <c r="E18" s="5"/>
      <c r="F18" s="5" t="s">
        <v>65</v>
      </c>
      <c r="G18" s="5"/>
      <c r="H18" s="5" t="s">
        <v>80</v>
      </c>
      <c r="I18" s="5"/>
      <c r="J18" s="16">
        <v>0</v>
      </c>
      <c r="K18" s="5"/>
      <c r="L18" s="16">
        <v>700000</v>
      </c>
      <c r="M18" s="5"/>
      <c r="N18" s="16">
        <v>4794250849</v>
      </c>
      <c r="O18" s="5"/>
      <c r="P18" s="16">
        <v>0</v>
      </c>
      <c r="Q18" s="5"/>
      <c r="R18" s="16">
        <v>4794950849</v>
      </c>
      <c r="S18" s="5"/>
      <c r="T18" s="19">
        <f>R18/'سرمایه گذاری ها'!$O$17</f>
        <v>7.0393103404274926E-3</v>
      </c>
    </row>
    <row r="19" spans="2:20" s="4" customFormat="1" ht="22.5" customHeight="1" x14ac:dyDescent="0.55000000000000004">
      <c r="B19" s="5" t="s">
        <v>77</v>
      </c>
      <c r="C19" s="5"/>
      <c r="D19" s="15" t="s">
        <v>83</v>
      </c>
      <c r="E19" s="5"/>
      <c r="F19" s="5" t="s">
        <v>65</v>
      </c>
      <c r="G19" s="5"/>
      <c r="H19" s="5" t="s">
        <v>80</v>
      </c>
      <c r="I19" s="5"/>
      <c r="J19" s="16">
        <v>0</v>
      </c>
      <c r="K19" s="5"/>
      <c r="L19" s="16">
        <v>700000</v>
      </c>
      <c r="M19" s="5"/>
      <c r="N19" s="16">
        <v>3390413834</v>
      </c>
      <c r="O19" s="5"/>
      <c r="P19" s="16">
        <v>0</v>
      </c>
      <c r="Q19" s="5"/>
      <c r="R19" s="16">
        <v>3391113834</v>
      </c>
      <c r="S19" s="5"/>
      <c r="T19" s="19">
        <f>R19/'سرمایه گذاری ها'!$O$17</f>
        <v>4.9783831845161258E-3</v>
      </c>
    </row>
    <row r="20" spans="2:20" s="4" customFormat="1" ht="22.5" customHeight="1" x14ac:dyDescent="0.55000000000000004">
      <c r="B20" s="5" t="s">
        <v>63</v>
      </c>
      <c r="C20" s="5"/>
      <c r="D20" s="15" t="s">
        <v>64</v>
      </c>
      <c r="E20" s="5"/>
      <c r="F20" s="5" t="s">
        <v>65</v>
      </c>
      <c r="G20" s="5"/>
      <c r="H20" s="5" t="s">
        <v>66</v>
      </c>
      <c r="I20" s="5"/>
      <c r="J20" s="16">
        <v>0</v>
      </c>
      <c r="K20" s="5"/>
      <c r="L20" s="16">
        <v>7376251</v>
      </c>
      <c r="M20" s="5"/>
      <c r="N20" s="16">
        <v>30313</v>
      </c>
      <c r="O20" s="5"/>
      <c r="P20" s="16">
        <v>0</v>
      </c>
      <c r="Q20" s="5"/>
      <c r="R20" s="16">
        <v>7406564</v>
      </c>
      <c r="S20" s="5"/>
      <c r="T20" s="19">
        <f>R20/'سرمایه گذاری ها'!$O$17</f>
        <v>1.0873334095408163E-5</v>
      </c>
    </row>
    <row r="21" spans="2:20" s="4" customFormat="1" ht="22.5" customHeight="1" x14ac:dyDescent="0.55000000000000004">
      <c r="B21" s="5" t="s">
        <v>69</v>
      </c>
      <c r="C21" s="5"/>
      <c r="D21" s="15" t="s">
        <v>70</v>
      </c>
      <c r="E21" s="5"/>
      <c r="F21" s="5" t="s">
        <v>65</v>
      </c>
      <c r="G21" s="5"/>
      <c r="H21" s="5" t="s">
        <v>71</v>
      </c>
      <c r="I21" s="5"/>
      <c r="J21" s="16">
        <v>0</v>
      </c>
      <c r="K21" s="5"/>
      <c r="L21" s="16">
        <v>379609</v>
      </c>
      <c r="M21" s="5"/>
      <c r="N21" s="16">
        <v>1554</v>
      </c>
      <c r="O21" s="5"/>
      <c r="P21" s="16">
        <v>0</v>
      </c>
      <c r="Q21" s="5"/>
      <c r="R21" s="16">
        <v>381163</v>
      </c>
      <c r="S21" s="5"/>
      <c r="T21" s="19">
        <f>R21/'سرمایه گذاری ها'!$O$17</f>
        <v>5.5957291988674654E-7</v>
      </c>
    </row>
    <row r="22" spans="2:20" s="4" customFormat="1" ht="22.5" customHeight="1" x14ac:dyDescent="0.55000000000000004">
      <c r="B22" s="5" t="s">
        <v>56</v>
      </c>
      <c r="C22" s="5"/>
      <c r="D22" s="15" t="s">
        <v>58</v>
      </c>
      <c r="E22" s="5"/>
      <c r="F22" s="5" t="s">
        <v>28</v>
      </c>
      <c r="G22" s="5"/>
      <c r="H22" s="5" t="s">
        <v>57</v>
      </c>
      <c r="I22" s="5"/>
      <c r="J22" s="16">
        <v>0</v>
      </c>
      <c r="K22" s="5"/>
      <c r="L22" s="16">
        <v>33200</v>
      </c>
      <c r="M22" s="5"/>
      <c r="N22" s="16">
        <v>0</v>
      </c>
      <c r="O22" s="5"/>
      <c r="P22" s="16">
        <v>0</v>
      </c>
      <c r="Q22" s="5"/>
      <c r="R22" s="16">
        <v>33200</v>
      </c>
      <c r="S22" s="5"/>
      <c r="T22" s="19">
        <f>R22/'سرمایه گذاری ها'!$O$17</f>
        <v>4.8739832932997134E-8</v>
      </c>
    </row>
    <row r="23" spans="2:20" s="4" customFormat="1" ht="22.5" customHeight="1" x14ac:dyDescent="0.55000000000000004">
      <c r="B23" s="5" t="s">
        <v>63</v>
      </c>
      <c r="C23" s="5"/>
      <c r="D23" s="15" t="s">
        <v>67</v>
      </c>
      <c r="E23" s="5"/>
      <c r="F23" s="5" t="s">
        <v>28</v>
      </c>
      <c r="G23" s="5"/>
      <c r="H23" s="5" t="s">
        <v>68</v>
      </c>
      <c r="I23" s="5"/>
      <c r="J23" s="16">
        <v>0</v>
      </c>
      <c r="K23" s="5"/>
      <c r="L23" s="16">
        <v>11747</v>
      </c>
      <c r="M23" s="5"/>
      <c r="N23" s="16">
        <v>0</v>
      </c>
      <c r="O23" s="5"/>
      <c r="P23" s="16">
        <v>0</v>
      </c>
      <c r="Q23" s="5"/>
      <c r="R23" s="16">
        <v>11747</v>
      </c>
      <c r="S23" s="5"/>
      <c r="T23" s="19">
        <f>R23/'سرمایه گذاری ها'!$O$17</f>
        <v>1.7245386068190282E-8</v>
      </c>
    </row>
    <row r="24" spans="2:20" s="4" customFormat="1" ht="22.5" customHeight="1" x14ac:dyDescent="0.55000000000000004">
      <c r="B24" s="5"/>
      <c r="C24" s="5"/>
      <c r="D24" s="15"/>
      <c r="E24" s="5"/>
      <c r="F24" s="5"/>
      <c r="G24" s="5"/>
      <c r="H24" s="5"/>
      <c r="I24" s="5"/>
      <c r="J24" s="16"/>
      <c r="K24" s="5"/>
      <c r="L24" s="16"/>
      <c r="M24" s="5"/>
      <c r="N24" s="16"/>
      <c r="O24" s="5"/>
      <c r="P24" s="16"/>
      <c r="Q24" s="5"/>
      <c r="R24" s="16"/>
      <c r="S24" s="5"/>
      <c r="T24" s="19"/>
    </row>
    <row r="25" spans="2:20" ht="22.5" customHeight="1" thickBot="1" x14ac:dyDescent="0.6">
      <c r="B25" s="38" t="s">
        <v>46</v>
      </c>
      <c r="C25" s="38"/>
      <c r="D25" s="38"/>
      <c r="E25" s="38"/>
      <c r="F25" s="38"/>
      <c r="G25" s="38"/>
      <c r="H25" s="38"/>
      <c r="I25" s="38"/>
      <c r="J25" s="38"/>
      <c r="L25" s="9">
        <f>SUM(L11:L23)</f>
        <v>482943746649</v>
      </c>
      <c r="M25" s="3"/>
      <c r="N25" s="9">
        <f>SUM(N11:N23)</f>
        <v>9750065300</v>
      </c>
      <c r="O25" s="3"/>
      <c r="P25" s="9">
        <f>SUM(P11:P23)</f>
        <v>11526109843</v>
      </c>
      <c r="Q25" s="3"/>
      <c r="R25" s="9">
        <f>SUM(R11:R23)</f>
        <v>481167702106</v>
      </c>
      <c r="T25" s="18">
        <f>SUM(T11:T23)</f>
        <v>0.70638654859640293</v>
      </c>
    </row>
    <row r="26" spans="2:20" ht="22.5" customHeight="1" thickTop="1" x14ac:dyDescent="0.55000000000000004"/>
    <row r="27" spans="2:20" ht="22.5" customHeight="1" x14ac:dyDescent="0.8">
      <c r="J27" s="31">
        <v>4</v>
      </c>
    </row>
  </sheetData>
  <sortState xmlns:xlrd2="http://schemas.microsoft.com/office/spreadsheetml/2017/richdata2" ref="B22:T23">
    <sortCondition descending="1" ref="R22:R23"/>
  </sortState>
  <mergeCells count="18"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  <mergeCell ref="P9"/>
    <mergeCell ref="N8:P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9"/>
  <sheetViews>
    <sheetView rightToLeft="1" view="pageBreakPreview" zoomScaleNormal="100" zoomScaleSheetLayoutView="100" workbookViewId="0">
      <selection activeCell="D9" sqref="D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97" t="s">
        <v>55</v>
      </c>
      <c r="C2" s="97"/>
      <c r="D2" s="97"/>
      <c r="E2" s="97"/>
      <c r="F2" s="97"/>
      <c r="G2" s="97"/>
      <c r="H2" s="97"/>
    </row>
    <row r="3" spans="2:28" ht="30" x14ac:dyDescent="0.55000000000000004">
      <c r="B3" s="97" t="s">
        <v>29</v>
      </c>
      <c r="C3" s="97"/>
      <c r="D3" s="97"/>
      <c r="E3" s="97"/>
      <c r="F3" s="97"/>
      <c r="G3" s="97"/>
      <c r="H3" s="97"/>
    </row>
    <row r="4" spans="2:28" ht="30" x14ac:dyDescent="0.55000000000000004">
      <c r="B4" s="97" t="s">
        <v>106</v>
      </c>
      <c r="C4" s="97"/>
      <c r="D4" s="97"/>
      <c r="E4" s="97"/>
      <c r="F4" s="97"/>
      <c r="G4" s="97"/>
      <c r="H4" s="97"/>
    </row>
    <row r="5" spans="2:28" ht="64.5" customHeight="1" x14ac:dyDescent="0.55000000000000004"/>
    <row r="6" spans="2:28" ht="30" x14ac:dyDescent="0.55000000000000004">
      <c r="B6" s="12" t="s">
        <v>90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0" t="s">
        <v>33</v>
      </c>
      <c r="C8" s="24"/>
      <c r="D8" s="100" t="s">
        <v>25</v>
      </c>
      <c r="E8" s="24"/>
      <c r="F8" s="100" t="s">
        <v>39</v>
      </c>
      <c r="G8" s="24"/>
      <c r="H8" s="100" t="s">
        <v>11</v>
      </c>
    </row>
    <row r="9" spans="2:28" s="4" customFormat="1" x14ac:dyDescent="0.55000000000000004">
      <c r="B9" s="4" t="s">
        <v>45</v>
      </c>
      <c r="D9" s="53">
        <f>'درآمد سپرده بانکی'!F22</f>
        <v>9750065300</v>
      </c>
      <c r="F9" s="26">
        <f>D9/$D$14</f>
        <v>1</v>
      </c>
      <c r="G9" s="6"/>
      <c r="H9" s="26">
        <f>D9/'سرمایه گذاری ها'!$O$17</f>
        <v>1.4313751620717246E-2</v>
      </c>
    </row>
    <row r="10" spans="2:28" s="4" customFormat="1" x14ac:dyDescent="0.55000000000000004">
      <c r="B10" s="4" t="s">
        <v>108</v>
      </c>
      <c r="D10" s="53">
        <f>'سایر درآمدها'!D12</f>
        <v>0</v>
      </c>
      <c r="F10" s="26">
        <f t="shared" ref="F10:F12" si="0">D10/$D$14</f>
        <v>0</v>
      </c>
      <c r="G10" s="6"/>
      <c r="H10" s="26">
        <f>D10/'سرمایه گذاری ها'!$O$17</f>
        <v>0</v>
      </c>
    </row>
    <row r="11" spans="2:28" s="4" customFormat="1" x14ac:dyDescent="0.55000000000000004">
      <c r="B11" s="4" t="s">
        <v>44</v>
      </c>
      <c r="D11" s="53">
        <v>0</v>
      </c>
      <c r="F11" s="26">
        <f t="shared" si="0"/>
        <v>0</v>
      </c>
      <c r="G11" s="6"/>
      <c r="H11" s="26">
        <f>D11/'سرمایه گذاری ها'!$O$17</f>
        <v>0</v>
      </c>
    </row>
    <row r="12" spans="2:28" s="4" customFormat="1" x14ac:dyDescent="0.55000000000000004">
      <c r="B12" s="4" t="s">
        <v>59</v>
      </c>
      <c r="D12" s="53">
        <v>0</v>
      </c>
      <c r="F12" s="26">
        <f t="shared" si="0"/>
        <v>0</v>
      </c>
      <c r="G12" s="6"/>
      <c r="H12" s="26">
        <f>D12/'سرمایه گذاری ها'!$O$17</f>
        <v>0</v>
      </c>
    </row>
    <row r="13" spans="2:28" s="4" customFormat="1" ht="12" customHeight="1" x14ac:dyDescent="0.55000000000000004">
      <c r="D13" s="53"/>
      <c r="F13" s="26"/>
      <c r="G13" s="6"/>
      <c r="H13" s="26"/>
    </row>
    <row r="14" spans="2:28" ht="24.75" thickBot="1" x14ac:dyDescent="0.65">
      <c r="B14" s="17" t="s">
        <v>46</v>
      </c>
      <c r="D14" s="54">
        <f>SUM(D9:D12)</f>
        <v>9750065300</v>
      </c>
      <c r="E14" s="14"/>
      <c r="F14" s="40">
        <f>SUM(F9:F12)</f>
        <v>1</v>
      </c>
      <c r="G14" s="37"/>
      <c r="H14" s="41">
        <f>SUM(H9:H12)</f>
        <v>1.4313751620717246E-2</v>
      </c>
    </row>
    <row r="15" spans="2:28" ht="21.75" thickTop="1" x14ac:dyDescent="0.55000000000000004">
      <c r="D15" s="3"/>
    </row>
    <row r="16" spans="2:28" x14ac:dyDescent="0.55000000000000004">
      <c r="H16" s="2" t="s">
        <v>76</v>
      </c>
    </row>
    <row r="19" spans="4:4" ht="27" customHeight="1" x14ac:dyDescent="0.75">
      <c r="D19" s="33">
        <v>5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55" zoomScaleNormal="55" zoomScaleSheetLayoutView="55" workbookViewId="0">
      <selection activeCell="V28" sqref="V28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19" t="s">
        <v>55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2:28" ht="27" customHeight="1" x14ac:dyDescent="0.25">
      <c r="B3" s="119" t="s">
        <v>29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2:28" ht="27" customHeight="1" x14ac:dyDescent="0.25">
      <c r="B4" s="119" t="s">
        <v>106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2:28" s="21" customFormat="1" ht="21.75" customHeight="1" x14ac:dyDescent="0.2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8" s="2" customFormat="1" ht="21.75" customHeight="1" x14ac:dyDescent="0.55000000000000004">
      <c r="B6" s="113" t="s">
        <v>91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36"/>
      <c r="R6" s="36"/>
      <c r="S6" s="36"/>
      <c r="T6" s="36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5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18" t="s">
        <v>30</v>
      </c>
      <c r="C8" s="118" t="s">
        <v>30</v>
      </c>
      <c r="D8" s="118" t="s">
        <v>30</v>
      </c>
      <c r="E8" s="118" t="s">
        <v>30</v>
      </c>
      <c r="F8" s="118" t="s">
        <v>30</v>
      </c>
      <c r="G8" s="118" t="s">
        <v>30</v>
      </c>
      <c r="H8" s="118" t="s">
        <v>30</v>
      </c>
      <c r="I8" s="60"/>
      <c r="J8" s="118" t="s">
        <v>31</v>
      </c>
      <c r="K8" s="118" t="s">
        <v>31</v>
      </c>
      <c r="L8" s="118" t="s">
        <v>31</v>
      </c>
      <c r="M8" s="118" t="s">
        <v>31</v>
      </c>
      <c r="N8" s="118" t="s">
        <v>31</v>
      </c>
      <c r="O8" s="60"/>
      <c r="P8" s="118" t="s">
        <v>32</v>
      </c>
      <c r="Q8" s="118" t="s">
        <v>32</v>
      </c>
      <c r="R8" s="118" t="s">
        <v>32</v>
      </c>
      <c r="S8" s="118" t="s">
        <v>32</v>
      </c>
      <c r="T8" s="118" t="s">
        <v>32</v>
      </c>
    </row>
    <row r="9" spans="2:28" s="22" customFormat="1" ht="58.5" customHeight="1" x14ac:dyDescent="0.25">
      <c r="B9" s="121" t="s">
        <v>33</v>
      </c>
      <c r="C9" s="61"/>
      <c r="D9" s="121" t="s">
        <v>34</v>
      </c>
      <c r="E9" s="61"/>
      <c r="F9" s="121" t="s">
        <v>14</v>
      </c>
      <c r="G9" s="61"/>
      <c r="H9" s="121" t="s">
        <v>15</v>
      </c>
      <c r="I9" s="60"/>
      <c r="J9" s="121" t="s">
        <v>35</v>
      </c>
      <c r="K9" s="61"/>
      <c r="L9" s="121" t="s">
        <v>36</v>
      </c>
      <c r="M9" s="61"/>
      <c r="N9" s="121" t="s">
        <v>37</v>
      </c>
      <c r="O9" s="60"/>
      <c r="P9" s="121" t="s">
        <v>35</v>
      </c>
      <c r="Q9" s="61"/>
      <c r="R9" s="121" t="s">
        <v>36</v>
      </c>
      <c r="S9" s="61"/>
      <c r="T9" s="121" t="s">
        <v>37</v>
      </c>
    </row>
    <row r="10" spans="2:28" s="21" customFormat="1" ht="23.25" customHeight="1" x14ac:dyDescent="0.25">
      <c r="B10" s="62" t="s">
        <v>81</v>
      </c>
      <c r="C10" s="60"/>
      <c r="D10" s="63">
        <v>7</v>
      </c>
      <c r="E10" s="60"/>
      <c r="F10" s="60" t="s">
        <v>38</v>
      </c>
      <c r="G10" s="60"/>
      <c r="H10" s="63">
        <v>22</v>
      </c>
      <c r="I10" s="60"/>
      <c r="J10" s="64">
        <v>3661643986</v>
      </c>
      <c r="K10" s="65"/>
      <c r="L10" s="64">
        <v>0</v>
      </c>
      <c r="M10" s="65"/>
      <c r="N10" s="64">
        <v>3661643986</v>
      </c>
      <c r="O10" s="65"/>
      <c r="P10" s="64">
        <v>7323287972</v>
      </c>
      <c r="Q10" s="65"/>
      <c r="R10" s="64">
        <v>10028231</v>
      </c>
      <c r="S10" s="65"/>
      <c r="T10" s="64">
        <v>7313259741</v>
      </c>
    </row>
    <row r="11" spans="2:28" s="21" customFormat="1" ht="23.25" customHeight="1" x14ac:dyDescent="0.25">
      <c r="B11" s="62" t="s">
        <v>77</v>
      </c>
      <c r="C11" s="60"/>
      <c r="D11" s="63">
        <v>10</v>
      </c>
      <c r="E11" s="60"/>
      <c r="F11" s="60" t="s">
        <v>38</v>
      </c>
      <c r="G11" s="60"/>
      <c r="H11" s="63">
        <v>22</v>
      </c>
      <c r="I11" s="60"/>
      <c r="J11" s="64">
        <v>3390410958</v>
      </c>
      <c r="K11" s="65"/>
      <c r="L11" s="64">
        <v>0</v>
      </c>
      <c r="M11" s="65"/>
      <c r="N11" s="64">
        <v>3390410958</v>
      </c>
      <c r="O11" s="65"/>
      <c r="P11" s="64">
        <v>6780821916</v>
      </c>
      <c r="Q11" s="65"/>
      <c r="R11" s="64">
        <v>12512758</v>
      </c>
      <c r="S11" s="65"/>
      <c r="T11" s="64">
        <v>6768309158</v>
      </c>
    </row>
    <row r="12" spans="2:28" s="21" customFormat="1" ht="23.25" customHeight="1" x14ac:dyDescent="0.25">
      <c r="B12" s="62" t="s">
        <v>96</v>
      </c>
      <c r="C12" s="60"/>
      <c r="D12" s="63">
        <v>27</v>
      </c>
      <c r="E12" s="60"/>
      <c r="F12" s="60" t="s">
        <v>38</v>
      </c>
      <c r="G12" s="60"/>
      <c r="H12" s="63">
        <v>22</v>
      </c>
      <c r="I12" s="60"/>
      <c r="J12" s="64">
        <v>1495890411</v>
      </c>
      <c r="K12" s="65"/>
      <c r="L12" s="64">
        <v>0</v>
      </c>
      <c r="M12" s="65"/>
      <c r="N12" s="64">
        <v>1495890411</v>
      </c>
      <c r="O12" s="65"/>
      <c r="P12" s="64">
        <v>2991780822</v>
      </c>
      <c r="Q12" s="65"/>
      <c r="R12" s="64">
        <v>6572291</v>
      </c>
      <c r="S12" s="65"/>
      <c r="T12" s="64">
        <v>2985208531</v>
      </c>
    </row>
    <row r="13" spans="2:28" s="21" customFormat="1" ht="23.25" customHeight="1" x14ac:dyDescent="0.25">
      <c r="B13" s="62" t="s">
        <v>81</v>
      </c>
      <c r="C13" s="60"/>
      <c r="D13" s="63">
        <v>17</v>
      </c>
      <c r="E13" s="60"/>
      <c r="F13" s="60" t="s">
        <v>38</v>
      </c>
      <c r="G13" s="60"/>
      <c r="H13" s="63">
        <v>22</v>
      </c>
      <c r="I13" s="60"/>
      <c r="J13" s="64">
        <v>641096521</v>
      </c>
      <c r="K13" s="65"/>
      <c r="L13" s="64">
        <v>0</v>
      </c>
      <c r="M13" s="65"/>
      <c r="N13" s="64">
        <v>641096521</v>
      </c>
      <c r="O13" s="65"/>
      <c r="P13" s="64">
        <v>1282193042</v>
      </c>
      <c r="Q13" s="65"/>
      <c r="R13" s="64">
        <v>2567618</v>
      </c>
      <c r="S13" s="65"/>
      <c r="T13" s="64">
        <v>1279625424</v>
      </c>
    </row>
    <row r="14" spans="2:28" s="21" customFormat="1" ht="23.25" customHeight="1" x14ac:dyDescent="0.25">
      <c r="B14" s="62" t="s">
        <v>81</v>
      </c>
      <c r="C14" s="60"/>
      <c r="D14" s="63">
        <v>23</v>
      </c>
      <c r="E14" s="60"/>
      <c r="F14" s="60" t="s">
        <v>38</v>
      </c>
      <c r="G14" s="60"/>
      <c r="H14" s="63">
        <v>22</v>
      </c>
      <c r="I14" s="60"/>
      <c r="J14" s="64">
        <v>491507466</v>
      </c>
      <c r="K14" s="65"/>
      <c r="L14" s="64">
        <v>0</v>
      </c>
      <c r="M14" s="65"/>
      <c r="N14" s="64">
        <v>491507466</v>
      </c>
      <c r="O14" s="65"/>
      <c r="P14" s="64">
        <v>983014932</v>
      </c>
      <c r="Q14" s="65"/>
      <c r="R14" s="64">
        <v>3271200</v>
      </c>
      <c r="S14" s="65"/>
      <c r="T14" s="64">
        <v>979743732</v>
      </c>
    </row>
    <row r="15" spans="2:28" s="21" customFormat="1" ht="23.25" customHeight="1" x14ac:dyDescent="0.25">
      <c r="B15" s="62" t="s">
        <v>73</v>
      </c>
      <c r="C15" s="60"/>
      <c r="D15" s="63">
        <v>1</v>
      </c>
      <c r="E15" s="60"/>
      <c r="F15" s="60" t="s">
        <v>38</v>
      </c>
      <c r="G15" s="60"/>
      <c r="H15" s="63">
        <v>0</v>
      </c>
      <c r="I15" s="60"/>
      <c r="J15" s="64">
        <v>57181336</v>
      </c>
      <c r="K15" s="65"/>
      <c r="L15" s="64">
        <v>0</v>
      </c>
      <c r="M15" s="65"/>
      <c r="N15" s="64">
        <v>57181336</v>
      </c>
      <c r="O15" s="65"/>
      <c r="P15" s="64">
        <v>60479982</v>
      </c>
      <c r="Q15" s="65"/>
      <c r="R15" s="64">
        <v>0</v>
      </c>
      <c r="S15" s="65"/>
      <c r="T15" s="64">
        <v>60479982</v>
      </c>
    </row>
    <row r="16" spans="2:28" s="21" customFormat="1" ht="23.25" customHeight="1" x14ac:dyDescent="0.25">
      <c r="B16" s="62" t="s">
        <v>81</v>
      </c>
      <c r="C16" s="60"/>
      <c r="D16" s="63">
        <v>23</v>
      </c>
      <c r="E16" s="60"/>
      <c r="F16" s="60" t="s">
        <v>38</v>
      </c>
      <c r="G16" s="60"/>
      <c r="H16" s="63">
        <v>0</v>
      </c>
      <c r="I16" s="60"/>
      <c r="J16" s="64">
        <v>2876</v>
      </c>
      <c r="K16" s="65"/>
      <c r="L16" s="64">
        <v>0</v>
      </c>
      <c r="M16" s="65"/>
      <c r="N16" s="64">
        <v>2876</v>
      </c>
      <c r="O16" s="65"/>
      <c r="P16" s="64">
        <v>39243790</v>
      </c>
      <c r="Q16" s="65"/>
      <c r="R16" s="64">
        <v>0</v>
      </c>
      <c r="S16" s="65"/>
      <c r="T16" s="64">
        <v>39243790</v>
      </c>
    </row>
    <row r="17" spans="2:20" s="21" customFormat="1" ht="23.25" customHeight="1" x14ac:dyDescent="0.25">
      <c r="B17" s="62" t="s">
        <v>96</v>
      </c>
      <c r="C17" s="60"/>
      <c r="D17" s="63">
        <v>25</v>
      </c>
      <c r="E17" s="60"/>
      <c r="F17" s="60" t="s">
        <v>38</v>
      </c>
      <c r="G17" s="60"/>
      <c r="H17" s="63">
        <v>0</v>
      </c>
      <c r="I17" s="60"/>
      <c r="J17" s="64">
        <v>12297003</v>
      </c>
      <c r="K17" s="65"/>
      <c r="L17" s="64">
        <v>0</v>
      </c>
      <c r="M17" s="65"/>
      <c r="N17" s="64">
        <v>12297003</v>
      </c>
      <c r="O17" s="65"/>
      <c r="P17" s="64">
        <v>18446511</v>
      </c>
      <c r="Q17" s="65"/>
      <c r="R17" s="64">
        <v>0</v>
      </c>
      <c r="S17" s="65"/>
      <c r="T17" s="64">
        <v>18446511</v>
      </c>
    </row>
    <row r="18" spans="2:20" s="21" customFormat="1" ht="23.25" customHeight="1" x14ac:dyDescent="0.25">
      <c r="B18" s="62" t="s">
        <v>77</v>
      </c>
      <c r="C18" s="60"/>
      <c r="D18" s="63">
        <v>10</v>
      </c>
      <c r="E18" s="60"/>
      <c r="F18" s="60" t="s">
        <v>38</v>
      </c>
      <c r="G18" s="60"/>
      <c r="H18" s="63">
        <v>0</v>
      </c>
      <c r="I18" s="60"/>
      <c r="J18" s="64">
        <v>2876</v>
      </c>
      <c r="K18" s="65"/>
      <c r="L18" s="64">
        <v>0</v>
      </c>
      <c r="M18" s="65"/>
      <c r="N18" s="64">
        <v>2876</v>
      </c>
      <c r="O18" s="65"/>
      <c r="P18" s="64">
        <v>13951688</v>
      </c>
      <c r="Q18" s="65"/>
      <c r="R18" s="64">
        <v>0</v>
      </c>
      <c r="S18" s="65"/>
      <c r="T18" s="64">
        <v>13951688</v>
      </c>
    </row>
    <row r="19" spans="2:20" s="21" customFormat="1" ht="23.25" customHeight="1" x14ac:dyDescent="0.25">
      <c r="B19" s="62" t="s">
        <v>63</v>
      </c>
      <c r="C19" s="60"/>
      <c r="D19" s="63">
        <v>1</v>
      </c>
      <c r="E19" s="60"/>
      <c r="F19" s="60" t="s">
        <v>38</v>
      </c>
      <c r="G19" s="60"/>
      <c r="H19" s="63">
        <v>0</v>
      </c>
      <c r="I19" s="60"/>
      <c r="J19" s="64">
        <v>30313</v>
      </c>
      <c r="K19" s="65"/>
      <c r="L19" s="64">
        <v>0</v>
      </c>
      <c r="M19" s="65"/>
      <c r="N19" s="64">
        <v>30313</v>
      </c>
      <c r="O19" s="65"/>
      <c r="P19" s="64">
        <v>64488</v>
      </c>
      <c r="Q19" s="65"/>
      <c r="R19" s="64">
        <v>0</v>
      </c>
      <c r="S19" s="65"/>
      <c r="T19" s="64">
        <v>64488</v>
      </c>
    </row>
    <row r="20" spans="2:20" s="21" customFormat="1" ht="23.25" customHeight="1" x14ac:dyDescent="0.25">
      <c r="B20" s="62" t="s">
        <v>69</v>
      </c>
      <c r="C20" s="60"/>
      <c r="D20" s="63">
        <v>8</v>
      </c>
      <c r="E20" s="60"/>
      <c r="F20" s="60" t="s">
        <v>38</v>
      </c>
      <c r="G20" s="60"/>
      <c r="H20" s="63">
        <v>0</v>
      </c>
      <c r="I20" s="60"/>
      <c r="J20" s="64">
        <v>1554</v>
      </c>
      <c r="K20" s="65"/>
      <c r="L20" s="64">
        <v>0</v>
      </c>
      <c r="M20" s="65"/>
      <c r="N20" s="64">
        <v>1554</v>
      </c>
      <c r="O20" s="65"/>
      <c r="P20" s="64">
        <v>3101</v>
      </c>
      <c r="Q20" s="65"/>
      <c r="R20" s="64">
        <v>0</v>
      </c>
      <c r="S20" s="65"/>
      <c r="T20" s="64">
        <v>3101</v>
      </c>
    </row>
    <row r="21" spans="2:20" s="21" customFormat="1" ht="21.75" customHeight="1" x14ac:dyDescent="0.25">
      <c r="B21" s="60"/>
      <c r="C21" s="60"/>
      <c r="D21" s="63"/>
      <c r="E21" s="60"/>
      <c r="F21" s="60"/>
      <c r="G21" s="60"/>
      <c r="H21" s="63"/>
      <c r="I21" s="60"/>
      <c r="J21" s="64"/>
      <c r="K21" s="65"/>
      <c r="L21" s="64"/>
      <c r="M21" s="65"/>
      <c r="N21" s="64"/>
      <c r="O21" s="65"/>
      <c r="P21" s="64"/>
      <c r="Q21" s="65"/>
      <c r="R21" s="64"/>
      <c r="S21" s="65"/>
      <c r="T21" s="64"/>
    </row>
    <row r="22" spans="2:20" s="21" customFormat="1" ht="21.75" customHeight="1" thickBot="1" x14ac:dyDescent="0.3">
      <c r="B22" s="120" t="s">
        <v>46</v>
      </c>
      <c r="C22" s="120"/>
      <c r="D22" s="120"/>
      <c r="E22" s="120"/>
      <c r="F22" s="120"/>
      <c r="G22" s="120"/>
      <c r="H22" s="120"/>
      <c r="I22" s="86"/>
      <c r="J22" s="87">
        <f>SUM(J10:J20)</f>
        <v>9750065300</v>
      </c>
      <c r="K22" s="87"/>
      <c r="L22" s="87">
        <f>SUM(L10:L20)</f>
        <v>0</v>
      </c>
      <c r="M22" s="87">
        <f>SUM(M10:M20)</f>
        <v>0</v>
      </c>
      <c r="N22" s="87">
        <f>SUM(N10:N20)</f>
        <v>9750065300</v>
      </c>
      <c r="O22" s="87">
        <f>SUM(O10:O20)</f>
        <v>0</v>
      </c>
      <c r="P22" s="87">
        <f>SUM(P10:P20)</f>
        <v>19493288244</v>
      </c>
      <c r="Q22" s="87"/>
      <c r="R22" s="87">
        <f>SUM(R10:R20)</f>
        <v>34952098</v>
      </c>
      <c r="S22" s="87">
        <f>SUM(S10:S20)</f>
        <v>0</v>
      </c>
      <c r="T22" s="87">
        <f>SUM(T10:T20)</f>
        <v>19458336146</v>
      </c>
    </row>
    <row r="23" spans="2:20" ht="21.75" customHeight="1" thickTop="1" x14ac:dyDescent="0.25"/>
    <row r="24" spans="2:20" ht="190.5" customHeight="1" x14ac:dyDescent="0.25"/>
    <row r="25" spans="2:20" ht="21.75" customHeight="1" x14ac:dyDescent="0.25">
      <c r="J25" s="34">
        <v>6</v>
      </c>
    </row>
  </sheetData>
  <sortState xmlns:xlrd2="http://schemas.microsoft.com/office/spreadsheetml/2017/richdata2" ref="B10:T20">
    <sortCondition descending="1" ref="T10:T20"/>
  </sortState>
  <mergeCells count="18">
    <mergeCell ref="B22:H22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4"/>
  <sheetViews>
    <sheetView rightToLeft="1" view="pageBreakPreview" zoomScale="85" zoomScaleNormal="85" zoomScaleSheetLayoutView="85" workbookViewId="0">
      <selection activeCell="B10" sqref="B10:J20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31.85546875" style="2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97" t="s">
        <v>55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28" ht="31.5" customHeight="1" x14ac:dyDescent="0.55000000000000004">
      <c r="B3" s="97" t="s">
        <v>29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2:28" ht="31.5" customHeight="1" x14ac:dyDescent="0.55000000000000004">
      <c r="B4" s="97" t="s">
        <v>106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28" ht="73.5" customHeight="1" x14ac:dyDescent="0.55000000000000004"/>
    <row r="6" spans="2:28" ht="30" x14ac:dyDescent="0.55000000000000004">
      <c r="B6" s="101" t="s">
        <v>92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24" t="s">
        <v>40</v>
      </c>
      <c r="C8" s="124" t="s">
        <v>40</v>
      </c>
      <c r="D8" s="124" t="s">
        <v>40</v>
      </c>
      <c r="F8" s="124" t="s">
        <v>31</v>
      </c>
      <c r="G8" s="124" t="s">
        <v>31</v>
      </c>
      <c r="H8" s="124" t="s">
        <v>31</v>
      </c>
      <c r="J8" s="124" t="s">
        <v>32</v>
      </c>
      <c r="K8" s="124" t="s">
        <v>32</v>
      </c>
      <c r="L8" s="124" t="s">
        <v>32</v>
      </c>
    </row>
    <row r="9" spans="2:28" s="24" customFormat="1" ht="50.25" customHeight="1" x14ac:dyDescent="0.6">
      <c r="B9" s="123" t="s">
        <v>41</v>
      </c>
      <c r="D9" s="123" t="s">
        <v>22</v>
      </c>
      <c r="F9" s="123" t="s">
        <v>42</v>
      </c>
      <c r="H9" s="123" t="s">
        <v>43</v>
      </c>
      <c r="J9" s="123" t="s">
        <v>42</v>
      </c>
      <c r="L9" s="123" t="s">
        <v>43</v>
      </c>
    </row>
    <row r="10" spans="2:28" s="4" customFormat="1" ht="21.75" customHeight="1" x14ac:dyDescent="0.55000000000000004">
      <c r="B10" s="28" t="s">
        <v>81</v>
      </c>
      <c r="D10" s="94" t="s">
        <v>94</v>
      </c>
      <c r="F10" s="55">
        <v>3661643986</v>
      </c>
      <c r="G10" s="6"/>
      <c r="H10" s="10" t="s">
        <v>38</v>
      </c>
      <c r="I10" s="6"/>
      <c r="J10" s="55">
        <v>7323287972</v>
      </c>
      <c r="K10" s="6"/>
      <c r="L10" s="10" t="s">
        <v>38</v>
      </c>
    </row>
    <row r="11" spans="2:28" s="4" customFormat="1" ht="21.75" customHeight="1" x14ac:dyDescent="0.55000000000000004">
      <c r="B11" s="4" t="s">
        <v>77</v>
      </c>
      <c r="D11" s="95" t="s">
        <v>78</v>
      </c>
      <c r="F11" s="56">
        <v>3390410958</v>
      </c>
      <c r="G11" s="6"/>
      <c r="H11" s="6" t="s">
        <v>38</v>
      </c>
      <c r="I11" s="6"/>
      <c r="J11" s="56">
        <v>6780821916</v>
      </c>
      <c r="K11" s="6"/>
      <c r="L11" s="6"/>
    </row>
    <row r="12" spans="2:28" s="4" customFormat="1" ht="21.75" customHeight="1" x14ac:dyDescent="0.55000000000000004">
      <c r="B12" s="4" t="s">
        <v>96</v>
      </c>
      <c r="D12" s="95" t="s">
        <v>97</v>
      </c>
      <c r="F12" s="56">
        <v>1495890411</v>
      </c>
      <c r="G12" s="6"/>
      <c r="H12" s="6" t="s">
        <v>38</v>
      </c>
      <c r="I12" s="6"/>
      <c r="J12" s="56">
        <v>2991780822</v>
      </c>
      <c r="K12" s="6"/>
      <c r="L12" s="6"/>
    </row>
    <row r="13" spans="2:28" s="4" customFormat="1" ht="21.75" customHeight="1" x14ac:dyDescent="0.55000000000000004">
      <c r="B13" s="4" t="s">
        <v>81</v>
      </c>
      <c r="D13" s="95" t="s">
        <v>86</v>
      </c>
      <c r="F13" s="56">
        <v>641096521</v>
      </c>
      <c r="G13" s="6"/>
      <c r="H13" s="6" t="s">
        <v>38</v>
      </c>
      <c r="I13" s="6"/>
      <c r="J13" s="56">
        <v>1282193042</v>
      </c>
      <c r="K13" s="6"/>
      <c r="L13" s="6"/>
    </row>
    <row r="14" spans="2:28" s="4" customFormat="1" ht="21.75" customHeight="1" x14ac:dyDescent="0.55000000000000004">
      <c r="B14" s="4" t="s">
        <v>81</v>
      </c>
      <c r="D14" s="95" t="s">
        <v>82</v>
      </c>
      <c r="F14" s="56">
        <v>491507466</v>
      </c>
      <c r="G14" s="6"/>
      <c r="H14" s="6" t="s">
        <v>38</v>
      </c>
      <c r="I14" s="6"/>
      <c r="J14" s="56">
        <v>983014932</v>
      </c>
      <c r="K14" s="6"/>
      <c r="L14" s="6"/>
    </row>
    <row r="15" spans="2:28" s="4" customFormat="1" ht="21.75" customHeight="1" x14ac:dyDescent="0.55000000000000004">
      <c r="B15" s="4" t="s">
        <v>73</v>
      </c>
      <c r="D15" s="95" t="s">
        <v>74</v>
      </c>
      <c r="F15" s="56">
        <v>57181336</v>
      </c>
      <c r="G15" s="6"/>
      <c r="H15" s="6" t="s">
        <v>38</v>
      </c>
      <c r="I15" s="6"/>
      <c r="J15" s="56">
        <v>60479982</v>
      </c>
      <c r="K15" s="6"/>
      <c r="L15" s="6"/>
    </row>
    <row r="16" spans="2:28" s="4" customFormat="1" ht="21.75" customHeight="1" x14ac:dyDescent="0.55000000000000004">
      <c r="B16" s="4" t="s">
        <v>81</v>
      </c>
      <c r="D16" s="95" t="s">
        <v>84</v>
      </c>
      <c r="F16" s="56">
        <v>2876</v>
      </c>
      <c r="G16" s="6"/>
      <c r="H16" s="6" t="s">
        <v>38</v>
      </c>
      <c r="I16" s="6"/>
      <c r="J16" s="56">
        <v>39243790</v>
      </c>
      <c r="K16" s="6"/>
      <c r="L16" s="6"/>
    </row>
    <row r="17" spans="2:12" s="4" customFormat="1" ht="21.75" customHeight="1" x14ac:dyDescent="0.55000000000000004">
      <c r="B17" s="4" t="s">
        <v>96</v>
      </c>
      <c r="D17" s="95" t="s">
        <v>99</v>
      </c>
      <c r="F17" s="56">
        <v>12297003</v>
      </c>
      <c r="G17" s="6"/>
      <c r="H17" s="6" t="s">
        <v>38</v>
      </c>
      <c r="I17" s="6"/>
      <c r="J17" s="56">
        <v>18446511</v>
      </c>
      <c r="K17" s="6"/>
      <c r="L17" s="6"/>
    </row>
    <row r="18" spans="2:12" s="4" customFormat="1" ht="21.75" customHeight="1" x14ac:dyDescent="0.55000000000000004">
      <c r="B18" s="4" t="s">
        <v>77</v>
      </c>
      <c r="D18" s="95" t="s">
        <v>83</v>
      </c>
      <c r="F18" s="56">
        <v>2876</v>
      </c>
      <c r="G18" s="6"/>
      <c r="H18" s="6" t="s">
        <v>38</v>
      </c>
      <c r="I18" s="6"/>
      <c r="J18" s="56">
        <v>13951688</v>
      </c>
      <c r="K18" s="6"/>
      <c r="L18" s="6"/>
    </row>
    <row r="19" spans="2:12" s="4" customFormat="1" ht="21.75" customHeight="1" x14ac:dyDescent="0.55000000000000004">
      <c r="B19" s="4" t="s">
        <v>63</v>
      </c>
      <c r="D19" s="95" t="s">
        <v>64</v>
      </c>
      <c r="F19" s="56">
        <v>30313</v>
      </c>
      <c r="G19" s="6"/>
      <c r="H19" s="6" t="s">
        <v>38</v>
      </c>
      <c r="I19" s="6"/>
      <c r="J19" s="56">
        <v>64488</v>
      </c>
      <c r="K19" s="6"/>
      <c r="L19" s="6"/>
    </row>
    <row r="20" spans="2:12" s="4" customFormat="1" ht="21.75" customHeight="1" x14ac:dyDescent="0.55000000000000004">
      <c r="B20" s="4" t="s">
        <v>69</v>
      </c>
      <c r="D20" s="95" t="s">
        <v>70</v>
      </c>
      <c r="F20" s="56">
        <v>1554</v>
      </c>
      <c r="G20" s="6"/>
      <c r="H20" s="6" t="s">
        <v>38</v>
      </c>
      <c r="I20" s="6"/>
      <c r="J20" s="56">
        <v>3101</v>
      </c>
      <c r="K20" s="6"/>
      <c r="L20" s="6"/>
    </row>
    <row r="21" spans="2:12" s="4" customFormat="1" ht="21.75" customHeight="1" x14ac:dyDescent="0.55000000000000004">
      <c r="D21" s="39"/>
      <c r="F21" s="56"/>
      <c r="G21" s="6"/>
      <c r="H21" s="6"/>
      <c r="I21" s="6"/>
      <c r="J21" s="56"/>
      <c r="K21" s="6"/>
      <c r="L21" s="6"/>
    </row>
    <row r="22" spans="2:12" ht="21.75" customHeight="1" thickBot="1" x14ac:dyDescent="0.6">
      <c r="B22" s="122" t="s">
        <v>46</v>
      </c>
      <c r="C22" s="122"/>
      <c r="D22" s="122"/>
      <c r="F22" s="57">
        <f>SUM(F10:F20)</f>
        <v>9750065300</v>
      </c>
      <c r="G22" s="58"/>
      <c r="H22" s="59"/>
      <c r="I22" s="58"/>
      <c r="J22" s="57">
        <f>SUM(J10:J20)</f>
        <v>19493288244</v>
      </c>
      <c r="K22" s="58"/>
      <c r="L22" s="59"/>
    </row>
    <row r="23" spans="2:12" ht="81.75" customHeight="1" thickTop="1" x14ac:dyDescent="0.55000000000000004"/>
    <row r="24" spans="2:12" ht="30" x14ac:dyDescent="0.75">
      <c r="F24" s="32">
        <v>7</v>
      </c>
    </row>
  </sheetData>
  <sortState xmlns:xlrd2="http://schemas.microsoft.com/office/spreadsheetml/2017/richdata2" ref="B10:J20">
    <sortCondition descending="1" ref="J10:J20"/>
  </sortState>
  <mergeCells count="14">
    <mergeCell ref="B2:L2"/>
    <mergeCell ref="B3:L3"/>
    <mergeCell ref="B4:L4"/>
    <mergeCell ref="B22:D22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9607-A5F2-49B1-B4B6-966D694F7A2A}">
  <sheetPr>
    <pageSetUpPr fitToPage="1"/>
  </sheetPr>
  <dimension ref="A2:AA17"/>
  <sheetViews>
    <sheetView rightToLeft="1" view="pageBreakPreview" zoomScaleNormal="100" zoomScaleSheetLayoutView="100" workbookViewId="0">
      <selection activeCell="F13" sqref="F13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97" t="s">
        <v>55</v>
      </c>
      <c r="C2" s="97"/>
      <c r="D2" s="97"/>
      <c r="E2" s="97"/>
      <c r="F2" s="97"/>
      <c r="G2" s="97"/>
    </row>
    <row r="3" spans="2:27" ht="30" x14ac:dyDescent="0.55000000000000004">
      <c r="B3" s="97" t="s">
        <v>29</v>
      </c>
      <c r="C3" s="97"/>
      <c r="D3" s="97"/>
      <c r="E3" s="97"/>
      <c r="F3" s="97"/>
      <c r="G3" s="97"/>
    </row>
    <row r="4" spans="2:27" ht="30" x14ac:dyDescent="0.55000000000000004">
      <c r="B4" s="97" t="s">
        <v>106</v>
      </c>
      <c r="C4" s="97"/>
      <c r="D4" s="97"/>
      <c r="E4" s="97"/>
      <c r="F4" s="97"/>
      <c r="G4" s="97"/>
    </row>
    <row r="5" spans="2:27" ht="64.5" customHeight="1" x14ac:dyDescent="0.55000000000000004"/>
    <row r="6" spans="2:27" ht="30" x14ac:dyDescent="0.55000000000000004">
      <c r="B6" s="12" t="s">
        <v>107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51" customHeight="1" x14ac:dyDescent="0.6">
      <c r="B8" s="125" t="s">
        <v>108</v>
      </c>
      <c r="C8" s="88"/>
      <c r="D8" s="90" t="s">
        <v>31</v>
      </c>
      <c r="E8" s="88"/>
      <c r="F8" s="90" t="s">
        <v>109</v>
      </c>
      <c r="G8" s="24"/>
    </row>
    <row r="9" spans="2:27" s="4" customFormat="1" ht="30" x14ac:dyDescent="0.55000000000000004">
      <c r="B9" s="126" t="s">
        <v>108</v>
      </c>
      <c r="C9" s="88"/>
      <c r="D9" s="91" t="s">
        <v>25</v>
      </c>
      <c r="E9" s="92"/>
      <c r="F9" s="91" t="s">
        <v>25</v>
      </c>
      <c r="G9" s="6"/>
    </row>
    <row r="10" spans="2:27" s="4" customFormat="1" x14ac:dyDescent="0.55000000000000004">
      <c r="B10" s="4" t="s">
        <v>110</v>
      </c>
      <c r="D10" s="89">
        <v>0</v>
      </c>
      <c r="E10" s="89"/>
      <c r="F10" s="89">
        <v>34952098</v>
      </c>
      <c r="G10" s="6"/>
    </row>
    <row r="11" spans="2:27" s="4" customFormat="1" ht="12" customHeight="1" x14ac:dyDescent="0.55000000000000004">
      <c r="D11" s="89"/>
      <c r="E11" s="89"/>
      <c r="F11" s="89"/>
      <c r="G11" s="6"/>
    </row>
    <row r="12" spans="2:27" ht="24.75" thickBot="1" x14ac:dyDescent="0.65">
      <c r="B12" s="17" t="s">
        <v>46</v>
      </c>
      <c r="D12" s="93">
        <f>SUM(D10:D11)</f>
        <v>0</v>
      </c>
      <c r="E12" s="93"/>
      <c r="F12" s="93">
        <f>SUM(F10:F11)</f>
        <v>34952098</v>
      </c>
      <c r="G12" s="37"/>
    </row>
    <row r="13" spans="2:27" ht="21.75" thickTop="1" x14ac:dyDescent="0.55000000000000004">
      <c r="D13" s="3"/>
    </row>
    <row r="17" spans="1:6" ht="27" customHeight="1" x14ac:dyDescent="0.75">
      <c r="A17" s="127">
        <v>5</v>
      </c>
      <c r="B17" s="127"/>
      <c r="C17" s="127"/>
      <c r="D17" s="127"/>
      <c r="E17" s="127"/>
      <c r="F17" s="127"/>
    </row>
  </sheetData>
  <mergeCells count="5">
    <mergeCell ref="B2:G2"/>
    <mergeCell ref="B3:G3"/>
    <mergeCell ref="B4:G4"/>
    <mergeCell ref="B8:B9"/>
    <mergeCell ref="A17:F17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Mohamadreza Hasani Rad</cp:lastModifiedBy>
  <cp:lastPrinted>2023-06-27T11:59:55Z</cp:lastPrinted>
  <dcterms:created xsi:type="dcterms:W3CDTF">2021-12-28T12:49:50Z</dcterms:created>
  <dcterms:modified xsi:type="dcterms:W3CDTF">2024-02-27T06:12:58Z</dcterms:modified>
</cp:coreProperties>
</file>