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mas\Desktop\"/>
    </mc:Choice>
  </mc:AlternateContent>
  <bookViews>
    <workbookView xWindow="0" yWindow="0" windowWidth="28800" windowHeight="12000"/>
  </bookViews>
  <sheets>
    <sheet name="صفحه اول " sheetId="17" r:id="rId1"/>
    <sheet name="سرمایه گذاری ها" sheetId="16" r:id="rId2"/>
    <sheet name="سهام پروژه" sheetId="1" r:id="rId3"/>
    <sheet name="گواهی سپرده" sheetId="5" r:id="rId4"/>
    <sheet name="سپرده" sheetId="6" r:id="rId5"/>
    <sheet name="جمع درآمدها" sheetId="15" r:id="rId6"/>
    <sheet name="سود اوراق بهادار و سپرده بانکی" sheetId="7" r:id="rId7"/>
    <sheet name="درآمد سپرده بانکی" sheetId="13" r:id="rId8"/>
    <sheet name="سایر درآمدها" sheetId="18" r:id="rId9"/>
  </sheets>
  <definedNames>
    <definedName name="_xlnm._FilterDatabase" localSheetId="1" hidden="1">'سرمایه گذاری ها'!$E$12:$Q$16</definedName>
    <definedName name="_xlnm._FilterDatabase" localSheetId="2" hidden="1">'سهام پروژه'!$C$11:$AA$15</definedName>
    <definedName name="_xlnm.Print_Area" localSheetId="5">'جمع درآمدها'!$A$1:$J$19</definedName>
    <definedName name="_xlnm.Print_Area" localSheetId="1">'سرمایه گذاری ها'!$A$1:$S$22</definedName>
    <definedName name="_xlnm.Print_Area" localSheetId="0">'صفحه اول '!$A$1:$N$61</definedName>
  </definedNames>
  <calcPr calcId="162913"/>
</workbook>
</file>

<file path=xl/calcChain.xml><?xml version="1.0" encoding="utf-8"?>
<calcChain xmlns="http://schemas.openxmlformats.org/spreadsheetml/2006/main">
  <c r="J10" i="15" l="1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D26" i="6"/>
  <c r="F26" i="6"/>
  <c r="H26" i="6"/>
  <c r="J26" i="6" l="1"/>
  <c r="F12" i="18" l="1"/>
  <c r="D12" i="18"/>
  <c r="D10" i="15" s="1"/>
  <c r="L15" i="5"/>
  <c r="N15" i="5"/>
  <c r="E15" i="16" s="1"/>
  <c r="P15" i="5"/>
  <c r="R15" i="5"/>
  <c r="T15" i="5"/>
  <c r="V15" i="5"/>
  <c r="X15" i="5"/>
  <c r="Z15" i="5"/>
  <c r="AB15" i="5"/>
  <c r="AD15" i="5"/>
  <c r="H26" i="13"/>
  <c r="D26" i="13"/>
  <c r="E14" i="16"/>
  <c r="G16" i="1"/>
  <c r="E13" i="16" s="1"/>
  <c r="I16" i="1"/>
  <c r="K16" i="1"/>
  <c r="M16" i="1"/>
  <c r="O16" i="1"/>
  <c r="Q16" i="1"/>
  <c r="S16" i="1"/>
  <c r="U16" i="1"/>
  <c r="E17" i="16" l="1"/>
  <c r="W16" i="1"/>
  <c r="Y16" i="1"/>
  <c r="D9" i="15"/>
  <c r="D26" i="7"/>
  <c r="F26" i="7"/>
  <c r="G26" i="7"/>
  <c r="H26" i="7"/>
  <c r="I26" i="7"/>
  <c r="J26" i="7"/>
  <c r="L26" i="7"/>
  <c r="M26" i="7"/>
  <c r="N26" i="7"/>
  <c r="J9" i="15" s="1"/>
  <c r="J14" i="15" s="1"/>
  <c r="D14" i="15" l="1"/>
  <c r="O14" i="16"/>
  <c r="M15" i="16"/>
  <c r="G14" i="16"/>
  <c r="I14" i="16"/>
  <c r="K14" i="16"/>
  <c r="G13" i="16"/>
  <c r="K15" i="16"/>
  <c r="G15" i="16"/>
  <c r="I15" i="16"/>
  <c r="O15" i="16"/>
  <c r="I13" i="16"/>
  <c r="K13" i="16"/>
  <c r="M13" i="16"/>
  <c r="O13" i="16"/>
  <c r="O17" i="16" l="1"/>
  <c r="Q14" i="16" s="1"/>
  <c r="F10" i="15"/>
  <c r="F11" i="15"/>
  <c r="F12" i="15"/>
  <c r="H10" i="15"/>
  <c r="AA12" i="1"/>
  <c r="L11" i="6"/>
  <c r="F9" i="15"/>
  <c r="G17" i="16"/>
  <c r="M14" i="16"/>
  <c r="M17" i="16" s="1"/>
  <c r="K17" i="16"/>
  <c r="I17" i="16"/>
  <c r="H12" i="15" l="1"/>
  <c r="H11" i="15"/>
  <c r="AA14" i="1"/>
  <c r="AF15" i="5"/>
  <c r="AA13" i="1"/>
  <c r="AA11" i="1"/>
  <c r="F14" i="15"/>
  <c r="H9" i="15"/>
  <c r="Q17" i="16"/>
  <c r="Q16" i="16"/>
  <c r="Q15" i="16"/>
  <c r="Q13" i="16"/>
  <c r="L26" i="6" l="1"/>
  <c r="H14" i="15"/>
  <c r="AA16" i="1"/>
</calcChain>
</file>

<file path=xl/sharedStrings.xml><?xml version="1.0" encoding="utf-8"?>
<sst xmlns="http://schemas.openxmlformats.org/spreadsheetml/2006/main" count="297" uniqueCount="91">
  <si>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</si>
  <si>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</si>
  <si>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</si>
  <si>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</si>
  <si>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</si>
  <si>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</si>
  <si>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</si>
  <si>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</si>
  <si>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</si>
  <si>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</si>
  <si>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</si>
  <si>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</si>
  <si>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</si>
  <si>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بورسی یا فرابورسی</t>
  </si>
  <si>
    <t>تاریخ سر رسید</t>
  </si>
  <si>
    <t>نرخ سود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</si>
  <si>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</si>
  <si>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</si>
  <si>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</si>
  <si>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</si>
  <si>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</si>
  <si>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</si>
  <si>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</si>
  <si>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</si>
  <si>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</si>
  <si>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</si>
  <si>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</si>
  <si>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</si>
  <si>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</si>
  <si>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</si>
  <si>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</si>
  <si>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</si>
  <si>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</si>
  <si>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</si>
  <si>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</si>
  <si>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</si>
  <si>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</si>
  <si>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اوراق بهادار</t>
  </si>
  <si>
    <t>درآمد سپرده بانکی</t>
  </si>
  <si>
    <t>جمع کل</t>
  </si>
  <si>
    <t>1. سرمایه گذاری ها</t>
  </si>
  <si>
    <t>اوراق تبعی</t>
  </si>
  <si>
    <t>تاریخ سررسید</t>
  </si>
  <si>
    <t>گواهی سپرده</t>
  </si>
  <si>
    <t>طبقه دارایی</t>
  </si>
  <si>
    <t>افزایش طی دوره</t>
  </si>
  <si>
    <t>کاهش طی دوره</t>
  </si>
  <si>
    <t>سپرده های بانکی</t>
  </si>
  <si>
    <t>صندوق سرمایه‌گذاری جسورانه سپهر یکم</t>
  </si>
  <si>
    <t>سرمایه‌گذاری در سهام پروژه های سرمایه گذاری</t>
  </si>
  <si>
    <t>س</t>
  </si>
  <si>
    <t>شرکت زیست بوم خلاق سلام</t>
  </si>
  <si>
    <t>1.1. سرمایه گذاری در سهام پروژه های سرمایه گذاری (سرمایه گذاری های جسورانه)</t>
  </si>
  <si>
    <t>شرکت هنربخشان نوین شایگان</t>
  </si>
  <si>
    <t xml:space="preserve"> </t>
  </si>
  <si>
    <t>شرکت روایتگران شهر روشن</t>
  </si>
  <si>
    <t>1.2. سرمایه گذاری در  گواهی سپرده بانکی</t>
  </si>
  <si>
    <t>1.3. سرمایه گذاری در سپرده های بانکی</t>
  </si>
  <si>
    <t>2. درآمد حاصل از سرمایه گذاری ها</t>
  </si>
  <si>
    <t>2.1. سود اوراق بدهی و سپرده های بانکی</t>
  </si>
  <si>
    <t>2.2. درآمد حاصل از سپرده های بانکی</t>
  </si>
  <si>
    <t>سرمایه گذاری های جسورانه (سهام پروژه های در جریان) *</t>
  </si>
  <si>
    <t>بازی سازان بزرگ راهی نو</t>
  </si>
  <si>
    <t>2.3. سایر درآمدها</t>
  </si>
  <si>
    <t>سایر درآمدها</t>
  </si>
  <si>
    <t>معین برای سایر درآمدهای تنزیل سود بانک</t>
  </si>
  <si>
    <t xml:space="preserve">* کل سرمایه گذاری های انجام شده در طرح های جسورانه 610 میلیارد ریال است که 200 میلیارد ریال آن پرداخت شده و 410 میلیارد ریال تعهد سرمایه گذاری ایجاد شده مطابق قراردادهای بین صندوق و طرح ها پرداخت خواهد شد. </t>
  </si>
  <si>
    <t>از ابتدای سال مالی تا پایان</t>
  </si>
  <si>
    <t xml:space="preserve"> 1403/02/31</t>
  </si>
  <si>
    <t>برای ماه منتهی به 1403/03/31</t>
  </si>
  <si>
    <t xml:space="preserve"> 1403/03/31</t>
  </si>
  <si>
    <t>برای ماه منتهی به  1403/03/31</t>
  </si>
  <si>
    <t>1403/03/31</t>
  </si>
  <si>
    <t>حساب جاری بانک ملت ملاصدرا 9547682762 نرخ سود 0 درصد</t>
  </si>
  <si>
    <t>سپرده کوتاه مدت بانک ایران زمین انقلاب 11484018079221 نرخ سود 0 درصد</t>
  </si>
  <si>
    <t>حساب جاری بانک ایران زمین انقلاب 1141318079221 نرخ سود 0 درصد</t>
  </si>
  <si>
    <t>سپرده کوتاه مدت بانک سامان ملاصدرا 82981040038561 نرخ سود 0 درصد</t>
  </si>
  <si>
    <t>سپرده کوتاه مدت بانک خاورمیانه نیایش 101310810707074764 نرخ سود 0 درصد</t>
  </si>
  <si>
    <t>سپرده کوتاه مدت بانک پاسارگاد ملاصدرا 2118100164386001 نرخ سود 0 درصد</t>
  </si>
  <si>
    <t>سپرده بلند مدت بانک پاسارگاد ملاصدرا  211307164386001 نرخ سود 22 درصد</t>
  </si>
  <si>
    <t>سپرده کوتاه مدت موسسه اعتباری ملل نارمک 026610277000000407 نرخ سود 0 درصد</t>
  </si>
  <si>
    <t>سپرده کوتاه مدت بانک گردشگری اقدسیه 141.9967.1509984.1 نرخ سود 0 درصد</t>
  </si>
  <si>
    <t>سپرده بلند مدت بانک گردشگری اقدسیه 14133315099841 نرخ سود 22 درصد</t>
  </si>
  <si>
    <t>سپرده بلند مدت بانک گردشگری اقدسیه 14133315099842 نرخ سود 22.5 درصد</t>
  </si>
  <si>
    <t>سپرده بلند مدت موسسه اعتباری ملل نارمک 026660345000000556 نرخ سود 23 درصد</t>
  </si>
  <si>
    <t>سپرده بلند مدت موسسه اعتباری ملل نارمک 026660345000000702 نرخ سود 23 درصد</t>
  </si>
  <si>
    <t>سپرده کوتاه مدت بانک تجارت مرکزی 0279001526005 نرخ سود 0 درصد</t>
  </si>
  <si>
    <t>سپرده بلند مدت بانک تجارت مرکزی 0479602809436 نرخ سود 23 درصد</t>
  </si>
  <si>
    <t>سپرده بلند مدت موسسه اعتباری ملل نارمک 026660357000000032 نرخ سود 22 درصد</t>
  </si>
  <si>
    <t>سپرده بلند مدت موسسه اعتباری ملل نارمک 026660357000000107 نرخ سود 22 درصد</t>
  </si>
  <si>
    <t>سپرده بلند مدت موسسه اعتباری ملل نارمک 026660386000000005 نرخ سود 22 درصد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</si>
</sst>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00_);_(* \(#,##0.000\);_(* &quot;-&quot;??_);_(@_)"/>
  </numFmts>
  <fonts count="19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b/>
      <sz val="24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4"/>
      <name val="B Zar"/>
      <charset val="178"/>
    </font>
    <font>
      <sz val="20"/>
      <name val="B Zar"/>
      <charset val="178"/>
    </font>
    <font>
      <b/>
      <sz val="18"/>
      <color rgb="FF000000"/>
      <name val="B Nazanin"/>
      <charset val="178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4" xfId="0" applyNumberFormat="1" applyFont="1" applyBorder="1"/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6" fillId="0" borderId="0" xfId="0" applyFont="1"/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7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right" vertical="center" indent="1" readingOrder="2"/>
    </xf>
    <xf numFmtId="0" fontId="8" fillId="0" borderId="0" xfId="0" applyFont="1" applyAlignment="1">
      <alignment horizontal="center" vertical="center"/>
    </xf>
    <xf numFmtId="10" fontId="6" fillId="0" borderId="0" xfId="2" applyNumberFormat="1" applyFont="1"/>
    <xf numFmtId="0" fontId="7" fillId="0" borderId="4" xfId="0" applyFont="1" applyBorder="1" applyAlignment="1">
      <alignment vertical="center"/>
    </xf>
    <xf numFmtId="9" fontId="6" fillId="0" borderId="4" xfId="2" applyFont="1" applyBorder="1" applyAlignment="1">
      <alignment horizontal="center"/>
    </xf>
    <xf numFmtId="10" fontId="6" fillId="0" borderId="4" xfId="2" applyNumberFormat="1" applyFont="1" applyBorder="1" applyAlignment="1">
      <alignment horizontal="center"/>
    </xf>
    <xf numFmtId="0" fontId="12" fillId="0" borderId="0" xfId="0" applyFont="1" applyAlignment="1">
      <alignment horizontal="right" vertical="center" indent="1" readingOrder="2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/>
    <xf numFmtId="3" fontId="11" fillId="0" borderId="0" xfId="0" applyNumberFormat="1" applyFont="1"/>
    <xf numFmtId="10" fontId="11" fillId="0" borderId="0" xfId="0" applyNumberFormat="1" applyFont="1" applyAlignment="1">
      <alignment horizontal="right"/>
    </xf>
    <xf numFmtId="3" fontId="11" fillId="0" borderId="4" xfId="0" applyNumberFormat="1" applyFont="1" applyBorder="1"/>
    <xf numFmtId="0" fontId="11" fillId="0" borderId="0" xfId="0" applyFont="1" applyAlignment="1">
      <alignment horizontal="right"/>
    </xf>
    <xf numFmtId="10" fontId="11" fillId="0" borderId="4" xfId="2" applyNumberFormat="1" applyFont="1" applyBorder="1"/>
    <xf numFmtId="3" fontId="4" fillId="0" borderId="0" xfId="0" applyNumberFormat="1" applyFont="1" applyAlignment="1">
      <alignment horizontal="center" wrapText="1"/>
    </xf>
    <xf numFmtId="3" fontId="6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 readingOrder="2"/>
    </xf>
    <xf numFmtId="0" fontId="6" fillId="0" borderId="2" xfId="0" applyFont="1" applyBorder="1" applyAlignment="1">
      <alignment horizontal="center" vertical="center" wrapText="1" readingOrder="2"/>
    </xf>
    <xf numFmtId="0" fontId="6" fillId="0" borderId="0" xfId="0" applyFont="1" applyAlignment="1">
      <alignment horizontal="right" vertical="center" wrapText="1" readingOrder="2"/>
    </xf>
    <xf numFmtId="3" fontId="6" fillId="0" borderId="0" xfId="0" applyNumberFormat="1" applyFont="1" applyAlignment="1">
      <alignment horizontal="left" vertical="center" wrapText="1" readingOrder="1"/>
    </xf>
    <xf numFmtId="0" fontId="6" fillId="0" borderId="0" xfId="0" applyFont="1" applyAlignment="1">
      <alignment horizontal="left" vertical="center" wrapText="1" readingOrder="1"/>
    </xf>
    <xf numFmtId="0" fontId="15" fillId="0" borderId="0" xfId="0" applyFont="1"/>
    <xf numFmtId="165" fontId="3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165" fontId="3" fillId="0" borderId="0" xfId="1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5" fontId="10" fillId="0" borderId="0" xfId="1" applyNumberFormat="1" applyFont="1"/>
    <xf numFmtId="165" fontId="10" fillId="0" borderId="4" xfId="0" applyNumberFormat="1" applyFont="1" applyBorder="1"/>
    <xf numFmtId="0" fontId="16" fillId="0" borderId="0" xfId="0" applyFont="1" applyAlignment="1">
      <alignment wrapText="1"/>
    </xf>
    <xf numFmtId="0" fontId="16" fillId="0" borderId="3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0" xfId="0" applyFont="1" applyAlignment="1">
      <alignment vertical="center" wrapText="1"/>
    </xf>
    <xf numFmtId="10" fontId="11" fillId="0" borderId="0" xfId="2" applyNumberFormat="1" applyFont="1" applyAlignment="1">
      <alignment horizontal="center" vertical="center"/>
    </xf>
    <xf numFmtId="10" fontId="11" fillId="0" borderId="0" xfId="2" applyNumberFormat="1" applyFont="1" applyAlignment="1">
      <alignment horizontal="center"/>
    </xf>
    <xf numFmtId="10" fontId="11" fillId="0" borderId="4" xfId="2" applyNumberFormat="1" applyFont="1" applyBorder="1" applyAlignment="1">
      <alignment horizontal="center"/>
    </xf>
    <xf numFmtId="0" fontId="6" fillId="0" borderId="0" xfId="0" applyFont="1" applyAlignment="1">
      <alignment horizontal="right" vertical="center" wrapText="1" readingOrder="1"/>
    </xf>
    <xf numFmtId="3" fontId="6" fillId="0" borderId="4" xfId="0" applyNumberFormat="1" applyFont="1" applyBorder="1" applyAlignment="1">
      <alignment horizontal="left" vertical="center" wrapText="1" readingOrder="1"/>
    </xf>
    <xf numFmtId="0" fontId="18" fillId="0" borderId="0" xfId="0" applyFont="1"/>
    <xf numFmtId="165" fontId="4" fillId="0" borderId="0" xfId="1" applyNumberFormat="1" applyFont="1" applyAlignment="1">
      <alignment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/>
    <xf numFmtId="165" fontId="4" fillId="0" borderId="4" xfId="1" applyNumberFormat="1" applyFont="1" applyBorder="1"/>
    <xf numFmtId="0" fontId="8" fillId="0" borderId="1" xfId="0" applyFont="1" applyBorder="1" applyAlignment="1">
      <alignment horizontal="center" vertical="center" wrapText="1"/>
    </xf>
    <xf numFmtId="10" fontId="4" fillId="0" borderId="3" xfId="2" applyNumberFormat="1" applyFont="1" applyBorder="1" applyAlignment="1">
      <alignment horizontal="center" vertical="center" wrapText="1"/>
    </xf>
    <xf numFmtId="10" fontId="4" fillId="0" borderId="0" xfId="2" applyNumberFormat="1" applyFont="1" applyAlignment="1">
      <alignment horizontal="center" vertical="center" wrapText="1"/>
    </xf>
    <xf numFmtId="166" fontId="4" fillId="0" borderId="0" xfId="1" applyNumberFormat="1" applyFont="1"/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 wrapText="1" readingOrder="1"/>
    </xf>
    <xf numFmtId="0" fontId="8" fillId="0" borderId="0" xfId="0" applyFont="1" applyAlignment="1">
      <alignment horizontal="center" vertical="center" wrapText="1" readingOrder="2"/>
    </xf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12" fillId="0" borderId="0" xfId="0" applyFont="1" applyAlignment="1">
      <alignment horizont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 readingOrder="2"/>
    </xf>
    <xf numFmtId="0" fontId="10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 readingOrder="2"/>
    </xf>
    <xf numFmtId="0" fontId="8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4" fillId="0" borderId="4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590550</xdr:colOff>
      <xdr:row>61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6641250" y="0"/>
          <a:ext cx="9505950" cy="1162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Z41"/>
  <sheetViews>
    <sheetView showGridLines="0" rightToLeft="1" tabSelected="1" view="pageBreakPreview" topLeftCell="A3" zoomScaleNormal="100" zoomScaleSheetLayoutView="100" workbookViewId="0">
      <selection activeCell="U55" sqref="U55"/>
    </sheetView>
  </sheetViews>
  <sheetFormatPr defaultRowHeight="15" x14ac:dyDescent="0.25"/>
  <sheetData>
    <row r="41" spans="26:26" x14ac:dyDescent="0.25">
      <c r="Z41" t="s">
        <v>50</v>
      </c>
    </row>
  </sheetData>
  <printOptions horizontalCentered="1" verticalCentered="1"/>
  <pageMargins left="0" right="0" top="0" bottom="0" header="0" footer="0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Q21"/>
  <sheetViews>
    <sheetView rightToLeft="1" view="pageBreakPreview" zoomScale="85" zoomScaleNormal="85" zoomScaleSheetLayoutView="85" workbookViewId="0">
      <selection activeCell="D9" sqref="D9:G9"/>
    </sheetView>
  </sheetViews>
  <sheetFormatPr defaultColWidth="9.125" defaultRowHeight="21" x14ac:dyDescent="0.55000000000000004"/>
  <cols>
    <col min="1" max="1" width="2.625" style="2" customWidth="1"/>
    <col min="2" max="2" width="1.25" style="2" customWidth="1"/>
    <col min="3" max="3" width="50" style="2" customWidth="1"/>
    <col min="4" max="4" width="2.25" style="2" bestFit="1" customWidth="1"/>
    <col min="5" max="5" width="19.25" style="2" bestFit="1" customWidth="1"/>
    <col min="6" max="6" width="2.25" style="2" bestFit="1" customWidth="1"/>
    <col min="7" max="7" width="18" style="2" customWidth="1"/>
    <col min="8" max="8" width="2.25" style="2" bestFit="1" customWidth="1"/>
    <col min="9" max="9" width="18.25" style="2" bestFit="1" customWidth="1"/>
    <col min="10" max="10" width="2.25" style="2" bestFit="1" customWidth="1"/>
    <col min="11" max="11" width="17.625" style="2" bestFit="1" customWidth="1"/>
    <col min="12" max="12" width="2.25" style="2" bestFit="1" customWidth="1"/>
    <col min="13" max="13" width="18.125" style="2" customWidth="1"/>
    <col min="14" max="14" width="2.25" style="2" bestFit="1" customWidth="1"/>
    <col min="15" max="15" width="18.375" style="2" customWidth="1"/>
    <col min="16" max="16" width="2.25" style="2" bestFit="1" customWidth="1"/>
    <col min="17" max="17" width="19.375" style="7" customWidth="1"/>
    <col min="18" max="18" width="1" style="2" customWidth="1"/>
    <col min="19" max="19" width="3.625" style="2" customWidth="1"/>
    <col min="20" max="16384" width="9.125" style="2"/>
  </cols>
  <sheetData>
    <row r="2" spans="3:17" ht="30" x14ac:dyDescent="0.55000000000000004">
      <c r="C2" s="98" t="s">
        <v>48</v>
      </c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</row>
    <row r="3" spans="3:17" ht="30" x14ac:dyDescent="0.55000000000000004">
      <c r="C3" s="98" t="s">
        <v>0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</row>
    <row r="4" spans="3:17" ht="30" x14ac:dyDescent="0.55000000000000004">
      <c r="C4" s="98" t="s">
        <v>69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</row>
    <row r="5" spans="3:17" ht="30" x14ac:dyDescent="0.55000000000000004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3:17" ht="30" x14ac:dyDescent="0.55000000000000004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3:17" ht="30" x14ac:dyDescent="0.55000000000000004">
      <c r="C7" s="102" t="s">
        <v>40</v>
      </c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</row>
    <row r="9" spans="3:17" s="6" customFormat="1" ht="34.5" customHeight="1" x14ac:dyDescent="0.25">
      <c r="C9" s="99" t="s">
        <v>44</v>
      </c>
      <c r="D9" s="99" t="s">
        <v>68</v>
      </c>
      <c r="E9" s="99" t="s">
        <v>2</v>
      </c>
      <c r="F9" s="99" t="s">
        <v>2</v>
      </c>
      <c r="G9" s="99" t="s">
        <v>2</v>
      </c>
      <c r="I9" s="99" t="s">
        <v>3</v>
      </c>
      <c r="J9" s="99" t="s">
        <v>3</v>
      </c>
      <c r="K9" s="99" t="s">
        <v>3</v>
      </c>
      <c r="M9" s="99" t="s">
        <v>70</v>
      </c>
      <c r="N9" s="99" t="s">
        <v>4</v>
      </c>
      <c r="O9" s="99" t="s">
        <v>4</v>
      </c>
      <c r="P9" s="99" t="s">
        <v>4</v>
      </c>
      <c r="Q9" s="99" t="s">
        <v>4</v>
      </c>
    </row>
    <row r="10" spans="3:17" s="26" customFormat="1" ht="24" x14ac:dyDescent="0.25">
      <c r="C10" s="99"/>
      <c r="D10" s="70"/>
      <c r="E10" s="100" t="s">
        <v>6</v>
      </c>
      <c r="F10" s="70"/>
      <c r="G10" s="100" t="s">
        <v>7</v>
      </c>
      <c r="I10" s="100" t="s">
        <v>45</v>
      </c>
      <c r="J10" s="70"/>
      <c r="K10" s="100" t="s">
        <v>46</v>
      </c>
      <c r="M10" s="100" t="s">
        <v>6</v>
      </c>
      <c r="N10" s="70"/>
      <c r="O10" s="100" t="s">
        <v>7</v>
      </c>
      <c r="Q10" s="100" t="s">
        <v>11</v>
      </c>
    </row>
    <row r="11" spans="3:17" s="26" customFormat="1" ht="24" x14ac:dyDescent="0.25">
      <c r="C11" s="99"/>
      <c r="D11" s="71"/>
      <c r="E11" s="101" t="s">
        <v>6</v>
      </c>
      <c r="F11" s="71"/>
      <c r="G11" s="101" t="s">
        <v>7</v>
      </c>
      <c r="I11" s="101"/>
      <c r="J11" s="71"/>
      <c r="K11" s="101"/>
      <c r="M11" s="101" t="s">
        <v>6</v>
      </c>
      <c r="N11" s="71"/>
      <c r="O11" s="101" t="s">
        <v>7</v>
      </c>
      <c r="Q11" s="101" t="s">
        <v>11</v>
      </c>
    </row>
    <row r="12" spans="3:17" ht="9" customHeight="1" x14ac:dyDescent="0.55000000000000004">
      <c r="C12" s="24"/>
      <c r="E12" s="3"/>
      <c r="G12" s="3"/>
      <c r="I12" s="3"/>
      <c r="K12" s="3"/>
      <c r="M12" s="3"/>
      <c r="O12" s="3"/>
      <c r="Q12" s="8"/>
    </row>
    <row r="13" spans="3:17" x14ac:dyDescent="0.55000000000000004">
      <c r="C13" s="2" t="s">
        <v>61</v>
      </c>
      <c r="E13" s="3">
        <f>'سهام پروژه'!G16</f>
        <v>200000000000</v>
      </c>
      <c r="G13" s="3">
        <f>'سهام پروژه'!I16</f>
        <v>200000000000</v>
      </c>
      <c r="I13" s="3">
        <f>'سهام پروژه'!M16</f>
        <v>0</v>
      </c>
      <c r="K13" s="3">
        <f>'سهام پروژه'!Q16</f>
        <v>0</v>
      </c>
      <c r="M13" s="3">
        <f>'سهام پروژه'!W16</f>
        <v>200000000000</v>
      </c>
      <c r="O13" s="3">
        <f>'سهام پروژه'!Y16</f>
        <v>200000000000</v>
      </c>
      <c r="Q13" s="8">
        <f>O13/$O$17</f>
        <v>0.2762215808416702</v>
      </c>
    </row>
    <row r="14" spans="3:17" x14ac:dyDescent="0.55000000000000004">
      <c r="C14" s="2" t="s">
        <v>47</v>
      </c>
      <c r="E14" s="3">
        <f>سپرده!D26</f>
        <v>511595576437</v>
      </c>
      <c r="G14" s="3">
        <f>E14</f>
        <v>511595576437</v>
      </c>
      <c r="I14" s="3">
        <f>سپرده!F26</f>
        <v>1315041229075</v>
      </c>
      <c r="K14" s="3">
        <f>سپرده!H26</f>
        <v>1302580417917</v>
      </c>
      <c r="M14" s="3">
        <f>سپرده!J26</f>
        <v>524056387595</v>
      </c>
      <c r="O14" s="3">
        <f>سپرده!J26</f>
        <v>524056387595</v>
      </c>
      <c r="Q14" s="8">
        <f>O14/$O$17</f>
        <v>0.72377841915832974</v>
      </c>
    </row>
    <row r="15" spans="3:17" hidden="1" x14ac:dyDescent="0.55000000000000004">
      <c r="C15" s="2" t="s">
        <v>43</v>
      </c>
      <c r="E15" s="3">
        <f>'گواهی سپرده'!N15</f>
        <v>0</v>
      </c>
      <c r="G15" s="3">
        <f>'گواهی سپرده'!P15</f>
        <v>0</v>
      </c>
      <c r="I15" s="3">
        <f>'گواهی سپرده'!T15</f>
        <v>0</v>
      </c>
      <c r="K15" s="3">
        <f>'گواهی سپرده'!X15</f>
        <v>0</v>
      </c>
      <c r="M15" s="3">
        <f>'گواهی سپرده'!AB15</f>
        <v>0</v>
      </c>
      <c r="O15" s="3">
        <f>'گواهی سپرده'!AD15</f>
        <v>0</v>
      </c>
      <c r="Q15" s="8">
        <f>O15/$O$17</f>
        <v>0</v>
      </c>
    </row>
    <row r="16" spans="3:17" hidden="1" x14ac:dyDescent="0.55000000000000004">
      <c r="C16" s="2" t="s">
        <v>41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0</v>
      </c>
      <c r="Q16" s="8">
        <f>O16/$O$17</f>
        <v>0</v>
      </c>
    </row>
    <row r="17" spans="3:17" ht="21.75" thickBot="1" x14ac:dyDescent="0.6">
      <c r="C17" s="2" t="s">
        <v>39</v>
      </c>
      <c r="D17" s="3"/>
      <c r="E17" s="9">
        <f>SUM(E12:E16)</f>
        <v>711595576437</v>
      </c>
      <c r="F17" s="3"/>
      <c r="G17" s="9">
        <f>SUM(G12:G16)</f>
        <v>711595576437</v>
      </c>
      <c r="H17" s="3"/>
      <c r="I17" s="9">
        <f>SUM(I12:I16)</f>
        <v>1315041229075</v>
      </c>
      <c r="J17" s="3"/>
      <c r="K17" s="9">
        <f>SUM(K12:K16)</f>
        <v>1302580417917</v>
      </c>
      <c r="L17" s="3"/>
      <c r="M17" s="9">
        <f>SUM(M12:M16)</f>
        <v>724056387595</v>
      </c>
      <c r="N17" s="3"/>
      <c r="O17" s="9">
        <f>SUM(O12:O16)</f>
        <v>724056387595</v>
      </c>
      <c r="P17" s="3"/>
      <c r="Q17" s="17">
        <f t="shared" ref="Q17" si="0">O17/$O$17</f>
        <v>1</v>
      </c>
    </row>
    <row r="18" spans="3:17" ht="21.75" thickTop="1" x14ac:dyDescent="0.55000000000000004">
      <c r="Q18" s="8"/>
    </row>
    <row r="20" spans="3:17" ht="171" customHeight="1" x14ac:dyDescent="0.55000000000000004">
      <c r="C20" s="97" t="s">
        <v>66</v>
      </c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</row>
    <row r="21" spans="3:17" ht="30" x14ac:dyDescent="0.75">
      <c r="I21" s="28">
        <v>1</v>
      </c>
    </row>
  </sheetData>
  <sortState ref="C12:Q15">
    <sortCondition descending="1" ref="O12:O15"/>
  </sortState>
  <mergeCells count="16">
    <mergeCell ref="C20:Q20"/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  <mergeCell ref="C7:Q7"/>
  </mergeCells>
  <printOptions horizontalCentered="1" verticalCentered="1"/>
  <pageMargins left="0" right="0" top="0" bottom="0" header="0" footer="0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AA18"/>
  <sheetViews>
    <sheetView rightToLeft="1" view="pageBreakPreview" zoomScale="50" zoomScaleNormal="50" zoomScaleSheetLayoutView="50" workbookViewId="0">
      <selection activeCell="K13" sqref="K13"/>
    </sheetView>
  </sheetViews>
  <sheetFormatPr defaultColWidth="9.125" defaultRowHeight="33" x14ac:dyDescent="0.8"/>
  <cols>
    <col min="1" max="1" width="2.625" style="30" customWidth="1"/>
    <col min="2" max="2" width="1.25" style="30" customWidth="1"/>
    <col min="3" max="3" width="46.25" style="30" bestFit="1" customWidth="1"/>
    <col min="4" max="4" width="1" style="30" customWidth="1"/>
    <col min="5" max="5" width="9" style="30" bestFit="1" customWidth="1"/>
    <col min="6" max="6" width="3.625" style="30" bestFit="1" customWidth="1"/>
    <col min="7" max="7" width="26.125" style="30" bestFit="1" customWidth="1"/>
    <col min="8" max="8" width="3.625" style="30" bestFit="1" customWidth="1"/>
    <col min="9" max="9" width="29" style="30" bestFit="1" customWidth="1"/>
    <col min="10" max="10" width="3.625" style="30" bestFit="1" customWidth="1"/>
    <col min="11" max="11" width="9" style="30" bestFit="1" customWidth="1"/>
    <col min="12" max="12" width="3.625" style="30" bestFit="1" customWidth="1"/>
    <col min="13" max="13" width="26.125" style="30" bestFit="1" customWidth="1"/>
    <col min="14" max="14" width="3.625" style="30" bestFit="1" customWidth="1"/>
    <col min="15" max="15" width="9" style="30" bestFit="1" customWidth="1"/>
    <col min="16" max="16" width="3.375" style="30" bestFit="1" customWidth="1"/>
    <col min="17" max="17" width="16.875" style="30" bestFit="1" customWidth="1"/>
    <col min="18" max="18" width="3.625" style="30" bestFit="1" customWidth="1"/>
    <col min="19" max="19" width="9" style="30" bestFit="1" customWidth="1"/>
    <col min="20" max="20" width="3.625" style="30" bestFit="1" customWidth="1"/>
    <col min="21" max="21" width="16.25" style="30" bestFit="1" customWidth="1"/>
    <col min="22" max="22" width="3.625" style="30" bestFit="1" customWidth="1"/>
    <col min="23" max="23" width="27" style="30" bestFit="1" customWidth="1"/>
    <col min="24" max="24" width="3.625" style="30" bestFit="1" customWidth="1"/>
    <col min="25" max="25" width="29" style="30" bestFit="1" customWidth="1"/>
    <col min="26" max="26" width="3.625" style="30" bestFit="1" customWidth="1"/>
    <col min="27" max="27" width="20.125" style="48" customWidth="1"/>
    <col min="28" max="28" width="1" style="30" customWidth="1"/>
    <col min="29" max="29" width="9.125" style="30" customWidth="1"/>
    <col min="30" max="16384" width="9.125" style="30"/>
  </cols>
  <sheetData>
    <row r="2" spans="3:27" ht="46.5" x14ac:dyDescent="0.8">
      <c r="C2" s="108" t="s">
        <v>48</v>
      </c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</row>
    <row r="3" spans="3:27" ht="46.5" x14ac:dyDescent="0.8">
      <c r="C3" s="108" t="s">
        <v>0</v>
      </c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</row>
    <row r="4" spans="3:27" ht="46.5" x14ac:dyDescent="0.8">
      <c r="C4" s="108" t="s">
        <v>71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</row>
    <row r="5" spans="3:27" ht="147" customHeight="1" x14ac:dyDescent="0.8">
      <c r="C5" s="39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</row>
    <row r="6" spans="3:27" ht="39" x14ac:dyDescent="0.8">
      <c r="C6" s="107" t="s">
        <v>52</v>
      </c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</row>
    <row r="8" spans="3:27" s="41" customFormat="1" ht="34.5" customHeight="1" x14ac:dyDescent="0.25">
      <c r="C8" s="103" t="s">
        <v>1</v>
      </c>
      <c r="E8" s="106" t="s">
        <v>68</v>
      </c>
      <c r="F8" s="106" t="s">
        <v>2</v>
      </c>
      <c r="G8" s="106" t="s">
        <v>2</v>
      </c>
      <c r="H8" s="106" t="s">
        <v>2</v>
      </c>
      <c r="I8" s="106" t="s">
        <v>2</v>
      </c>
      <c r="J8" s="109"/>
      <c r="K8" s="106" t="s">
        <v>3</v>
      </c>
      <c r="L8" s="106" t="s">
        <v>3</v>
      </c>
      <c r="M8" s="106" t="s">
        <v>3</v>
      </c>
      <c r="N8" s="106" t="s">
        <v>3</v>
      </c>
      <c r="O8" s="106" t="s">
        <v>3</v>
      </c>
      <c r="P8" s="106" t="s">
        <v>3</v>
      </c>
      <c r="Q8" s="106" t="s">
        <v>3</v>
      </c>
      <c r="R8" s="109"/>
      <c r="S8" s="106" t="s">
        <v>70</v>
      </c>
      <c r="T8" s="106" t="s">
        <v>4</v>
      </c>
      <c r="U8" s="106" t="s">
        <v>4</v>
      </c>
      <c r="V8" s="106" t="s">
        <v>4</v>
      </c>
      <c r="W8" s="106" t="s">
        <v>4</v>
      </c>
      <c r="X8" s="106" t="s">
        <v>4</v>
      </c>
      <c r="Y8" s="106" t="s">
        <v>4</v>
      </c>
      <c r="Z8" s="106" t="s">
        <v>4</v>
      </c>
      <c r="AA8" s="106" t="s">
        <v>4</v>
      </c>
    </row>
    <row r="9" spans="3:27" s="41" customFormat="1" ht="44.25" customHeight="1" x14ac:dyDescent="0.25">
      <c r="C9" s="103" t="s">
        <v>1</v>
      </c>
      <c r="D9" s="109"/>
      <c r="E9" s="104" t="s">
        <v>5</v>
      </c>
      <c r="F9" s="110"/>
      <c r="G9" s="104" t="s">
        <v>6</v>
      </c>
      <c r="H9" s="42"/>
      <c r="I9" s="104" t="s">
        <v>7</v>
      </c>
      <c r="J9" s="109"/>
      <c r="K9" s="104" t="s">
        <v>8</v>
      </c>
      <c r="L9" s="104" t="s">
        <v>8</v>
      </c>
      <c r="M9" s="104" t="s">
        <v>8</v>
      </c>
      <c r="N9" s="42"/>
      <c r="O9" s="104" t="s">
        <v>9</v>
      </c>
      <c r="P9" s="104" t="s">
        <v>9</v>
      </c>
      <c r="Q9" s="104" t="s">
        <v>9</v>
      </c>
      <c r="R9" s="109"/>
      <c r="S9" s="104" t="s">
        <v>5</v>
      </c>
      <c r="T9" s="110"/>
      <c r="U9" s="104" t="s">
        <v>10</v>
      </c>
      <c r="V9" s="110"/>
      <c r="W9" s="104" t="s">
        <v>6</v>
      </c>
      <c r="X9" s="110"/>
      <c r="Y9" s="104" t="s">
        <v>7</v>
      </c>
      <c r="Z9" s="109"/>
      <c r="AA9" s="104" t="s">
        <v>11</v>
      </c>
    </row>
    <row r="10" spans="3:27" s="41" customFormat="1" ht="54" customHeight="1" x14ac:dyDescent="0.25">
      <c r="C10" s="103" t="s">
        <v>1</v>
      </c>
      <c r="D10" s="109"/>
      <c r="E10" s="105" t="s">
        <v>5</v>
      </c>
      <c r="F10" s="111"/>
      <c r="G10" s="105" t="s">
        <v>6</v>
      </c>
      <c r="H10" s="43"/>
      <c r="I10" s="105" t="s">
        <v>7</v>
      </c>
      <c r="J10" s="109"/>
      <c r="K10" s="105" t="s">
        <v>5</v>
      </c>
      <c r="L10" s="43"/>
      <c r="M10" s="105" t="s">
        <v>6</v>
      </c>
      <c r="N10" s="43"/>
      <c r="O10" s="105" t="s">
        <v>5</v>
      </c>
      <c r="P10" s="43"/>
      <c r="Q10" s="105" t="s">
        <v>12</v>
      </c>
      <c r="R10" s="109"/>
      <c r="S10" s="105" t="s">
        <v>5</v>
      </c>
      <c r="T10" s="111"/>
      <c r="U10" s="105" t="s">
        <v>10</v>
      </c>
      <c r="V10" s="111"/>
      <c r="W10" s="105" t="s">
        <v>6</v>
      </c>
      <c r="X10" s="111"/>
      <c r="Y10" s="105" t="s">
        <v>7</v>
      </c>
      <c r="Z10" s="109"/>
      <c r="AA10" s="105" t="s">
        <v>11</v>
      </c>
    </row>
    <row r="11" spans="3:27" x14ac:dyDescent="0.8">
      <c r="C11" s="44" t="s">
        <v>51</v>
      </c>
      <c r="E11" s="45"/>
      <c r="G11" s="45">
        <v>80000000000</v>
      </c>
      <c r="I11" s="45">
        <v>80000000000</v>
      </c>
      <c r="K11" s="45"/>
      <c r="M11" s="45"/>
      <c r="O11" s="45"/>
      <c r="Q11" s="45"/>
      <c r="S11" s="45"/>
      <c r="U11" s="45"/>
      <c r="W11" s="45">
        <v>80000000000</v>
      </c>
      <c r="Y11" s="45">
        <v>80000000000</v>
      </c>
      <c r="AA11" s="46">
        <f>Y11/'سرمایه گذاری ها'!$O$17</f>
        <v>0.11048863233666809</v>
      </c>
    </row>
    <row r="12" spans="3:27" x14ac:dyDescent="0.8">
      <c r="C12" s="30" t="s">
        <v>55</v>
      </c>
      <c r="E12" s="45"/>
      <c r="G12" s="45">
        <v>70000000000</v>
      </c>
      <c r="I12" s="45">
        <v>70000000000</v>
      </c>
      <c r="K12" s="45"/>
      <c r="M12" s="45"/>
      <c r="O12" s="45"/>
      <c r="Q12" s="45"/>
      <c r="S12" s="45"/>
      <c r="U12" s="45"/>
      <c r="W12" s="45">
        <v>70000000000</v>
      </c>
      <c r="Y12" s="45">
        <v>70000000000</v>
      </c>
      <c r="AA12" s="46">
        <f>Y12/'سرمایه گذاری ها'!$O$17</f>
        <v>9.6677553294584578E-2</v>
      </c>
    </row>
    <row r="13" spans="3:27" x14ac:dyDescent="0.8">
      <c r="C13" s="30" t="s">
        <v>53</v>
      </c>
      <c r="E13" s="45"/>
      <c r="G13" s="45">
        <v>30000000000</v>
      </c>
      <c r="I13" s="45">
        <v>30000000000</v>
      </c>
      <c r="K13" s="45"/>
      <c r="M13" s="45"/>
      <c r="O13" s="45"/>
      <c r="Q13" s="45"/>
      <c r="S13" s="45"/>
      <c r="U13" s="45"/>
      <c r="W13" s="45">
        <v>30000000000</v>
      </c>
      <c r="Y13" s="45">
        <v>30000000000</v>
      </c>
      <c r="AA13" s="46">
        <f>Y13/'سرمایه گذاری ها'!$O$17</f>
        <v>4.1433237126250536E-2</v>
      </c>
    </row>
    <row r="14" spans="3:27" x14ac:dyDescent="0.8">
      <c r="C14" s="30" t="s">
        <v>62</v>
      </c>
      <c r="E14" s="45"/>
      <c r="G14" s="45">
        <v>20000000000</v>
      </c>
      <c r="I14" s="45">
        <v>20000000000</v>
      </c>
      <c r="K14" s="45"/>
      <c r="M14" s="45"/>
      <c r="O14" s="45"/>
      <c r="Q14" s="45"/>
      <c r="S14" s="45"/>
      <c r="U14" s="45"/>
      <c r="W14" s="45">
        <v>20000000000</v>
      </c>
      <c r="Y14" s="45">
        <v>20000000000</v>
      </c>
      <c r="AA14" s="46">
        <f>Y14/'سرمایه گذاری ها'!$O$17</f>
        <v>2.7622158084167021E-2</v>
      </c>
    </row>
    <row r="15" spans="3:27" ht="18" customHeight="1" x14ac:dyDescent="0.8">
      <c r="E15" s="45"/>
      <c r="G15" s="45"/>
      <c r="I15" s="45"/>
      <c r="K15" s="45"/>
      <c r="M15" s="45"/>
      <c r="O15" s="45"/>
      <c r="Q15" s="45"/>
      <c r="S15" s="45"/>
      <c r="U15" s="45"/>
      <c r="W15" s="45"/>
      <c r="Y15" s="45"/>
      <c r="AA15" s="46"/>
    </row>
    <row r="16" spans="3:27" ht="33.75" thickBot="1" x14ac:dyDescent="0.85">
      <c r="C16" s="30" t="s">
        <v>39</v>
      </c>
      <c r="E16" s="47"/>
      <c r="F16" s="45"/>
      <c r="G16" s="47">
        <f>SUM(G11:G14)</f>
        <v>200000000000</v>
      </c>
      <c r="H16" s="47"/>
      <c r="I16" s="47">
        <f>SUM(I11:I14)</f>
        <v>200000000000</v>
      </c>
      <c r="J16" s="45"/>
      <c r="K16" s="47">
        <f>SUM(K11:K14)</f>
        <v>0</v>
      </c>
      <c r="L16" s="47"/>
      <c r="M16" s="47">
        <f>SUM(M11:M14)</f>
        <v>0</v>
      </c>
      <c r="N16" s="47"/>
      <c r="O16" s="47">
        <f>SUM(O11:O14)</f>
        <v>0</v>
      </c>
      <c r="P16" s="47"/>
      <c r="Q16" s="47">
        <f>SUM(Q11:Q14)</f>
        <v>0</v>
      </c>
      <c r="R16" s="45"/>
      <c r="S16" s="47">
        <f>SUM(S11:S14)</f>
        <v>0</v>
      </c>
      <c r="T16" s="47"/>
      <c r="U16" s="47">
        <f>SUM(U11:U14)</f>
        <v>0</v>
      </c>
      <c r="V16" s="47"/>
      <c r="W16" s="47">
        <f>SUM(W11:W14)</f>
        <v>200000000000</v>
      </c>
      <c r="X16" s="47"/>
      <c r="Y16" s="47">
        <f>SUM(Y11:Y14)</f>
        <v>200000000000</v>
      </c>
      <c r="Z16" s="45"/>
      <c r="AA16" s="49">
        <f>SUM(AA11:AA14)</f>
        <v>0.2762215808416702</v>
      </c>
    </row>
    <row r="17" spans="15:15" ht="63.75" customHeight="1" thickTop="1" x14ac:dyDescent="0.8"/>
    <row r="18" spans="15:15" ht="30.75" customHeight="1" x14ac:dyDescent="0.95">
      <c r="O18" s="62">
        <v>2</v>
      </c>
    </row>
  </sheetData>
  <sortState ref="C11:AA14">
    <sortCondition descending="1" ref="Y11:Y14"/>
  </sortState>
  <mergeCells count="30"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2" right="0.2" top="0.25" bottom="0.25" header="0.3" footer="0.3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F27"/>
  <sheetViews>
    <sheetView rightToLeft="1" view="pageBreakPreview" zoomScale="55" zoomScaleNormal="70" zoomScaleSheetLayoutView="55" workbookViewId="0">
      <selection activeCell="B13" sqref="B13:AF13"/>
    </sheetView>
  </sheetViews>
  <sheetFormatPr defaultColWidth="9.125" defaultRowHeight="21" x14ac:dyDescent="0.6"/>
  <cols>
    <col min="1" max="1" width="2.25" style="1" customWidth="1"/>
    <col min="2" max="2" width="35.875" style="1" customWidth="1"/>
    <col min="3" max="3" width="1" style="1" customWidth="1"/>
    <col min="4" max="4" width="19.125" style="1" bestFit="1" customWidth="1"/>
    <col min="5" max="5" width="1" style="1" customWidth="1"/>
    <col min="6" max="6" width="12" style="1" bestFit="1" customWidth="1"/>
    <col min="7" max="7" width="1" style="1" customWidth="1"/>
    <col min="8" max="8" width="14.625" style="1" bestFit="1" customWidth="1"/>
    <col min="9" max="9" width="1" style="1" customWidth="1"/>
    <col min="10" max="10" width="17" style="1" customWidth="1"/>
    <col min="11" max="11" width="1" style="1" customWidth="1"/>
    <col min="12" max="12" width="16.25" style="1" customWidth="1"/>
    <col min="13" max="13" width="1" style="1" customWidth="1"/>
    <col min="14" max="14" width="30" style="1" bestFit="1" customWidth="1"/>
    <col min="15" max="15" width="1" style="1" customWidth="1"/>
    <col min="16" max="16" width="32.875" style="1" customWidth="1"/>
    <col min="17" max="17" width="1" style="1" customWidth="1"/>
    <col min="18" max="18" width="9.75" style="1" bestFit="1" customWidth="1"/>
    <col min="19" max="19" width="1" style="1" customWidth="1"/>
    <col min="20" max="20" width="19.25" style="1" bestFit="1" customWidth="1"/>
    <col min="21" max="21" width="1" style="1" customWidth="1"/>
    <col min="22" max="22" width="17.25" style="1" customWidth="1"/>
    <col min="23" max="23" width="1" style="1" customWidth="1"/>
    <col min="24" max="24" width="28.125" style="1" customWidth="1"/>
    <col min="25" max="25" width="1" style="1" customWidth="1"/>
    <col min="26" max="26" width="19.375" style="1" bestFit="1" customWidth="1"/>
    <col min="27" max="27" width="1" style="1" customWidth="1"/>
    <col min="28" max="28" width="18" style="1" customWidth="1"/>
    <col min="29" max="29" width="1" style="1" customWidth="1"/>
    <col min="30" max="30" width="22.375" style="1" customWidth="1"/>
    <col min="31" max="31" width="1" style="1" customWidth="1"/>
    <col min="32" max="32" width="19.875" style="1" customWidth="1"/>
    <col min="33" max="33" width="1" style="1" customWidth="1"/>
    <col min="34" max="34" width="9.125" style="1" customWidth="1"/>
    <col min="35" max="16384" width="9.125" style="1"/>
  </cols>
  <sheetData>
    <row r="2" spans="2:32" ht="39" x14ac:dyDescent="0.6">
      <c r="B2" s="114" t="s">
        <v>48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</row>
    <row r="3" spans="2:32" ht="39" x14ac:dyDescent="0.6">
      <c r="B3" s="114" t="s">
        <v>0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</row>
    <row r="4" spans="2:32" ht="39" x14ac:dyDescent="0.6">
      <c r="B4" s="114" t="s">
        <v>71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</row>
    <row r="5" spans="2:32" ht="39" x14ac:dyDescent="0.6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</row>
    <row r="6" spans="2:32" ht="39" x14ac:dyDescent="0.6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</row>
    <row r="7" spans="2:32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2" s="2" customFormat="1" ht="33" x14ac:dyDescent="0.55000000000000004">
      <c r="B8" s="112" t="s">
        <v>56</v>
      </c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</row>
    <row r="10" spans="2:32" s="13" customFormat="1" ht="33" customHeight="1" x14ac:dyDescent="0.95">
      <c r="B10" s="106" t="s">
        <v>16</v>
      </c>
      <c r="C10" s="106" t="s">
        <v>16</v>
      </c>
      <c r="D10" s="106" t="s">
        <v>16</v>
      </c>
      <c r="E10" s="106" t="s">
        <v>16</v>
      </c>
      <c r="F10" s="106" t="s">
        <v>16</v>
      </c>
      <c r="G10" s="106" t="s">
        <v>16</v>
      </c>
      <c r="H10" s="106" t="s">
        <v>16</v>
      </c>
      <c r="I10" s="106" t="s">
        <v>16</v>
      </c>
      <c r="J10" s="106" t="s">
        <v>16</v>
      </c>
      <c r="K10" s="75"/>
      <c r="L10" s="106" t="s">
        <v>68</v>
      </c>
      <c r="M10" s="106" t="s">
        <v>2</v>
      </c>
      <c r="N10" s="106" t="s">
        <v>2</v>
      </c>
      <c r="O10" s="106" t="s">
        <v>2</v>
      </c>
      <c r="P10" s="106" t="s">
        <v>2</v>
      </c>
      <c r="Q10" s="75"/>
      <c r="R10" s="106" t="s">
        <v>3</v>
      </c>
      <c r="S10" s="106" t="s">
        <v>3</v>
      </c>
      <c r="T10" s="106" t="s">
        <v>3</v>
      </c>
      <c r="U10" s="106" t="s">
        <v>3</v>
      </c>
      <c r="V10" s="106" t="s">
        <v>3</v>
      </c>
      <c r="W10" s="106" t="s">
        <v>3</v>
      </c>
      <c r="X10" s="106" t="s">
        <v>3</v>
      </c>
      <c r="Y10" s="75"/>
      <c r="Z10" s="106" t="s">
        <v>70</v>
      </c>
      <c r="AA10" s="106" t="s">
        <v>4</v>
      </c>
      <c r="AB10" s="106" t="s">
        <v>4</v>
      </c>
      <c r="AC10" s="106" t="s">
        <v>4</v>
      </c>
      <c r="AD10" s="106" t="s">
        <v>4</v>
      </c>
      <c r="AE10" s="106" t="s">
        <v>4</v>
      </c>
      <c r="AF10" s="106" t="s">
        <v>4</v>
      </c>
    </row>
    <row r="11" spans="2:32" s="13" customFormat="1" ht="29.25" customHeight="1" x14ac:dyDescent="0.95">
      <c r="B11" s="104" t="s">
        <v>17</v>
      </c>
      <c r="C11" s="76"/>
      <c r="D11" s="104" t="s">
        <v>42</v>
      </c>
      <c r="E11" s="76"/>
      <c r="F11" s="104" t="s">
        <v>15</v>
      </c>
      <c r="G11" s="76"/>
      <c r="H11" s="104" t="s">
        <v>18</v>
      </c>
      <c r="I11" s="76"/>
      <c r="J11" s="104" t="s">
        <v>13</v>
      </c>
      <c r="K11" s="75"/>
      <c r="L11" s="104" t="s">
        <v>5</v>
      </c>
      <c r="M11" s="76"/>
      <c r="N11" s="104" t="s">
        <v>6</v>
      </c>
      <c r="O11" s="76"/>
      <c r="P11" s="104" t="s">
        <v>7</v>
      </c>
      <c r="Q11" s="75"/>
      <c r="R11" s="104" t="s">
        <v>8</v>
      </c>
      <c r="S11" s="104" t="s">
        <v>8</v>
      </c>
      <c r="T11" s="104" t="s">
        <v>8</v>
      </c>
      <c r="U11" s="76"/>
      <c r="V11" s="104" t="s">
        <v>9</v>
      </c>
      <c r="W11" s="104" t="s">
        <v>9</v>
      </c>
      <c r="X11" s="104" t="s">
        <v>9</v>
      </c>
      <c r="Y11" s="75"/>
      <c r="Z11" s="104" t="s">
        <v>5</v>
      </c>
      <c r="AA11" s="76"/>
      <c r="AB11" s="104" t="s">
        <v>6</v>
      </c>
      <c r="AC11" s="76"/>
      <c r="AD11" s="104" t="s">
        <v>7</v>
      </c>
      <c r="AE11" s="76"/>
      <c r="AF11" s="104" t="s">
        <v>19</v>
      </c>
    </row>
    <row r="12" spans="2:32" s="13" customFormat="1" ht="49.5" customHeight="1" x14ac:dyDescent="0.95">
      <c r="B12" s="105" t="s">
        <v>17</v>
      </c>
      <c r="C12" s="77"/>
      <c r="D12" s="105" t="s">
        <v>14</v>
      </c>
      <c r="E12" s="77"/>
      <c r="F12" s="105" t="s">
        <v>15</v>
      </c>
      <c r="G12" s="77"/>
      <c r="H12" s="105" t="s">
        <v>18</v>
      </c>
      <c r="I12" s="77"/>
      <c r="J12" s="105" t="s">
        <v>13</v>
      </c>
      <c r="K12" s="75"/>
      <c r="L12" s="105" t="s">
        <v>5</v>
      </c>
      <c r="M12" s="77"/>
      <c r="N12" s="105" t="s">
        <v>6</v>
      </c>
      <c r="O12" s="77"/>
      <c r="P12" s="105" t="s">
        <v>7</v>
      </c>
      <c r="Q12" s="75"/>
      <c r="R12" s="105" t="s">
        <v>5</v>
      </c>
      <c r="S12" s="77"/>
      <c r="T12" s="105" t="s">
        <v>6</v>
      </c>
      <c r="U12" s="77"/>
      <c r="V12" s="105" t="s">
        <v>5</v>
      </c>
      <c r="W12" s="77"/>
      <c r="X12" s="105" t="s">
        <v>12</v>
      </c>
      <c r="Y12" s="75"/>
      <c r="Z12" s="105" t="s">
        <v>5</v>
      </c>
      <c r="AA12" s="77"/>
      <c r="AB12" s="105" t="s">
        <v>6</v>
      </c>
      <c r="AC12" s="77"/>
      <c r="AD12" s="105" t="s">
        <v>7</v>
      </c>
      <c r="AE12" s="77"/>
      <c r="AF12" s="105" t="s">
        <v>19</v>
      </c>
    </row>
    <row r="13" spans="2:32" s="69" customFormat="1" ht="64.5" customHeight="1" x14ac:dyDescent="0.25">
      <c r="B13" s="67"/>
      <c r="C13" s="72"/>
      <c r="D13" s="65"/>
      <c r="E13" s="65"/>
      <c r="F13" s="65"/>
      <c r="G13" s="65"/>
      <c r="H13" s="65"/>
      <c r="I13" s="65"/>
      <c r="J13" s="65"/>
      <c r="K13" s="65"/>
      <c r="L13" s="63"/>
      <c r="M13" s="65"/>
      <c r="N13" s="68"/>
      <c r="O13" s="68"/>
      <c r="P13" s="68"/>
      <c r="Q13" s="65"/>
      <c r="R13" s="68"/>
      <c r="S13" s="65"/>
      <c r="T13" s="68"/>
      <c r="U13" s="65"/>
      <c r="V13" s="65"/>
      <c r="W13" s="65"/>
      <c r="X13" s="68"/>
      <c r="Y13" s="65"/>
      <c r="Z13" s="68"/>
      <c r="AA13" s="68"/>
      <c r="AB13" s="68"/>
      <c r="AC13" s="68"/>
      <c r="AD13" s="68"/>
      <c r="AE13" s="78"/>
      <c r="AF13" s="79"/>
    </row>
    <row r="14" spans="2:32" s="13" customFormat="1" ht="33" x14ac:dyDescent="0.8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30"/>
      <c r="AF14" s="80"/>
    </row>
    <row r="15" spans="2:32" ht="33.75" thickBot="1" x14ac:dyDescent="0.85">
      <c r="B15" s="113" t="s">
        <v>39</v>
      </c>
      <c r="C15" s="113"/>
      <c r="D15" s="113"/>
      <c r="E15" s="113"/>
      <c r="F15" s="113"/>
      <c r="G15" s="113"/>
      <c r="H15" s="113"/>
      <c r="I15" s="113"/>
      <c r="J15" s="113"/>
      <c r="K15" s="28"/>
      <c r="L15" s="74">
        <f>SUM(L13:L13)</f>
        <v>0</v>
      </c>
      <c r="M15" s="28"/>
      <c r="N15" s="74">
        <f>SUM(N13:N13)</f>
        <v>0</v>
      </c>
      <c r="O15" s="28"/>
      <c r="P15" s="74">
        <f>SUM(P13:P13)</f>
        <v>0</v>
      </c>
      <c r="Q15" s="28"/>
      <c r="R15" s="74">
        <f>SUM(R13:R13)</f>
        <v>0</v>
      </c>
      <c r="S15" s="28"/>
      <c r="T15" s="74">
        <f>SUM(T13:T13)</f>
        <v>0</v>
      </c>
      <c r="U15" s="28"/>
      <c r="V15" s="74">
        <f>SUM(V13:V13)</f>
        <v>0</v>
      </c>
      <c r="W15" s="28"/>
      <c r="X15" s="74">
        <f>SUM(X13:X13)</f>
        <v>0</v>
      </c>
      <c r="Y15" s="28"/>
      <c r="Z15" s="74">
        <f>SUM(Z13:Z13)</f>
        <v>0</v>
      </c>
      <c r="AA15" s="28"/>
      <c r="AB15" s="74">
        <f>SUM(AB13:AB13)</f>
        <v>0</v>
      </c>
      <c r="AC15" s="28"/>
      <c r="AD15" s="74">
        <f>SUM(AD13:AD13)</f>
        <v>0</v>
      </c>
      <c r="AE15" s="30"/>
      <c r="AF15" s="81">
        <f>SUM(AF13:AF13)</f>
        <v>0</v>
      </c>
    </row>
    <row r="16" spans="2:32" ht="21.75" thickTop="1" x14ac:dyDescent="0.6"/>
    <row r="18" spans="16:16" ht="177.75" customHeight="1" x14ac:dyDescent="0.6"/>
    <row r="27" spans="16:16" ht="33" x14ac:dyDescent="0.8">
      <c r="P27" s="30">
        <v>3</v>
      </c>
    </row>
  </sheetData>
  <sortState ref="B14:AF14">
    <sortCondition descending="1" ref="AD14"/>
  </sortState>
  <mergeCells count="27"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8:AF8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2" right="0.2" top="0" bottom="0" header="0" footer="0"/>
  <pageSetup paperSize="9" scale="4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27"/>
  <sheetViews>
    <sheetView rightToLeft="1" view="pageBreakPreview" zoomScale="80" zoomScaleNormal="80" zoomScaleSheetLayoutView="80" workbookViewId="0">
      <selection activeCell="E26" sqref="E26"/>
    </sheetView>
  </sheetViews>
  <sheetFormatPr defaultColWidth="9.125" defaultRowHeight="22.5" customHeight="1" x14ac:dyDescent="0.55000000000000004"/>
  <cols>
    <col min="1" max="1" width="2.125" style="2" customWidth="1"/>
    <col min="2" max="2" width="80.125" style="2" bestFit="1" customWidth="1"/>
    <col min="3" max="3" width="1" style="2" customWidth="1"/>
    <col min="4" max="4" width="16.75" style="2" bestFit="1" customWidth="1"/>
    <col min="5" max="5" width="1.125" style="2" customWidth="1"/>
    <col min="6" max="6" width="16.625" style="2" bestFit="1" customWidth="1"/>
    <col min="7" max="7" width="1.125" style="2" customWidth="1"/>
    <col min="8" max="8" width="16.625" style="2" bestFit="1" customWidth="1"/>
    <col min="9" max="9" width="1.125" style="2" customWidth="1"/>
    <col min="10" max="10" width="16.625" style="2" bestFit="1" customWidth="1"/>
    <col min="11" max="11" width="1.125" style="2" customWidth="1"/>
    <col min="12" max="12" width="20" style="2" bestFit="1" customWidth="1"/>
    <col min="13" max="13" width="1" style="2" customWidth="1"/>
    <col min="14" max="14" width="9.125" style="2" customWidth="1"/>
    <col min="15" max="16384" width="9.125" style="2"/>
  </cols>
  <sheetData>
    <row r="2" spans="2:20" ht="22.5" customHeight="1" x14ac:dyDescent="0.55000000000000004">
      <c r="B2" s="98" t="s">
        <v>48</v>
      </c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2:20" ht="22.5" customHeight="1" x14ac:dyDescent="0.55000000000000004">
      <c r="B3" s="98" t="s">
        <v>0</v>
      </c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2:20" ht="22.5" customHeight="1" x14ac:dyDescent="0.55000000000000004">
      <c r="B4" s="98" t="s">
        <v>71</v>
      </c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2:20" ht="22.5" customHeight="1" x14ac:dyDescent="0.55000000000000004">
      <c r="B5" s="12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2:20" ht="22.5" customHeight="1" x14ac:dyDescent="0.55000000000000004">
      <c r="B6" s="102" t="s">
        <v>57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1"/>
      <c r="N6" s="11"/>
      <c r="O6" s="11"/>
      <c r="P6" s="11"/>
      <c r="Q6" s="11"/>
      <c r="R6" s="11"/>
      <c r="S6" s="11"/>
      <c r="T6" s="11"/>
    </row>
    <row r="8" spans="2:20" s="4" customFormat="1" ht="22.5" customHeight="1" x14ac:dyDescent="0.55000000000000004">
      <c r="B8" s="115" t="s">
        <v>20</v>
      </c>
      <c r="D8" s="99" t="s">
        <v>68</v>
      </c>
      <c r="F8" s="99" t="s">
        <v>3</v>
      </c>
      <c r="G8" s="99" t="s">
        <v>3</v>
      </c>
      <c r="H8" s="99" t="s">
        <v>3</v>
      </c>
      <c r="J8" s="99" t="s">
        <v>70</v>
      </c>
      <c r="K8" s="99" t="s">
        <v>4</v>
      </c>
      <c r="L8" s="99" t="s">
        <v>4</v>
      </c>
    </row>
    <row r="9" spans="2:20" s="4" customFormat="1" ht="22.5" customHeight="1" x14ac:dyDescent="0.55000000000000004">
      <c r="B9" s="116" t="s">
        <v>20</v>
      </c>
      <c r="D9" s="117" t="s">
        <v>21</v>
      </c>
      <c r="F9" s="117" t="s">
        <v>22</v>
      </c>
      <c r="G9" s="22"/>
      <c r="H9" s="117" t="s">
        <v>23</v>
      </c>
      <c r="J9" s="117" t="s">
        <v>21</v>
      </c>
      <c r="K9" s="22"/>
      <c r="L9" s="118" t="s">
        <v>19</v>
      </c>
    </row>
    <row r="10" spans="2:20" s="4" customFormat="1" ht="8.25" customHeight="1" x14ac:dyDescent="0.75">
      <c r="B10" s="64"/>
      <c r="D10" s="65"/>
      <c r="F10" s="65"/>
      <c r="H10" s="65"/>
      <c r="J10" s="65"/>
      <c r="L10" s="66"/>
    </row>
    <row r="11" spans="2:20" s="4" customFormat="1" ht="22.5" customHeight="1" x14ac:dyDescent="0.55000000000000004">
      <c r="B11" s="5" t="s">
        <v>85</v>
      </c>
      <c r="C11" s="5"/>
      <c r="D11" s="15">
        <v>0</v>
      </c>
      <c r="E11" s="5"/>
      <c r="F11" s="15">
        <v>232300000000</v>
      </c>
      <c r="G11" s="5"/>
      <c r="H11" s="15">
        <v>0</v>
      </c>
      <c r="I11" s="5"/>
      <c r="J11" s="15">
        <v>232300000000</v>
      </c>
      <c r="K11" s="5"/>
      <c r="L11" s="18">
        <f>J11/'سرمایه گذاری ها'!$O$17</f>
        <v>0.32083136614759994</v>
      </c>
    </row>
    <row r="12" spans="2:20" s="4" customFormat="1" ht="22.5" customHeight="1" x14ac:dyDescent="0.55000000000000004">
      <c r="B12" s="5" t="s">
        <v>87</v>
      </c>
      <c r="C12" s="5"/>
      <c r="D12" s="15">
        <v>0</v>
      </c>
      <c r="E12" s="5"/>
      <c r="F12" s="15">
        <v>341000000000</v>
      </c>
      <c r="G12" s="5"/>
      <c r="H12" s="15">
        <v>170000000000</v>
      </c>
      <c r="I12" s="5"/>
      <c r="J12" s="15">
        <v>171000000000</v>
      </c>
      <c r="K12" s="5"/>
      <c r="L12" s="18">
        <f>J12/'سرمایه گذاری ها'!$O$17</f>
        <v>0.23616945161962805</v>
      </c>
    </row>
    <row r="13" spans="2:20" s="4" customFormat="1" ht="22.5" customHeight="1" x14ac:dyDescent="0.55000000000000004">
      <c r="B13" s="5" t="s">
        <v>82</v>
      </c>
      <c r="C13" s="5"/>
      <c r="D13" s="15">
        <v>70000000000</v>
      </c>
      <c r="E13" s="5"/>
      <c r="F13" s="15">
        <v>0</v>
      </c>
      <c r="G13" s="5"/>
      <c r="H13" s="15">
        <v>0</v>
      </c>
      <c r="I13" s="5"/>
      <c r="J13" s="15">
        <v>70000000000</v>
      </c>
      <c r="K13" s="5"/>
      <c r="L13" s="18">
        <f>J13/'سرمایه گذاری ها'!$O$17</f>
        <v>9.6677553294584578E-2</v>
      </c>
    </row>
    <row r="14" spans="2:20" s="4" customFormat="1" ht="22.5" customHeight="1" x14ac:dyDescent="0.55000000000000004">
      <c r="B14" s="5" t="s">
        <v>83</v>
      </c>
      <c r="C14" s="5"/>
      <c r="D14" s="15">
        <v>35000000000</v>
      </c>
      <c r="E14" s="5"/>
      <c r="F14" s="15">
        <v>0</v>
      </c>
      <c r="G14" s="5"/>
      <c r="H14" s="15">
        <v>0</v>
      </c>
      <c r="I14" s="5"/>
      <c r="J14" s="15">
        <v>35000000000</v>
      </c>
      <c r="K14" s="5"/>
      <c r="L14" s="18">
        <f>J14/'سرمایه گذاری ها'!$O$17</f>
        <v>4.8338776647292289E-2</v>
      </c>
    </row>
    <row r="15" spans="2:20" s="4" customFormat="1" ht="22.5" customHeight="1" x14ac:dyDescent="0.55000000000000004">
      <c r="B15" s="5" t="s">
        <v>81</v>
      </c>
      <c r="C15" s="5"/>
      <c r="D15" s="15">
        <v>6109818634</v>
      </c>
      <c r="E15" s="5"/>
      <c r="F15" s="15">
        <v>2691162594</v>
      </c>
      <c r="G15" s="5"/>
      <c r="H15" s="15">
        <v>0</v>
      </c>
      <c r="I15" s="5"/>
      <c r="J15" s="15">
        <v>8800981228</v>
      </c>
      <c r="K15" s="5"/>
      <c r="L15" s="18">
        <f>J15/'سرمایه گذاری ها'!$O$17</f>
        <v>1.215510473878012E-2</v>
      </c>
    </row>
    <row r="16" spans="2:20" s="4" customFormat="1" ht="22.5" customHeight="1" x14ac:dyDescent="0.55000000000000004">
      <c r="B16" s="5" t="s">
        <v>78</v>
      </c>
      <c r="C16" s="5"/>
      <c r="D16" s="15">
        <v>6781017917</v>
      </c>
      <c r="E16" s="5"/>
      <c r="F16" s="15">
        <v>168404329510</v>
      </c>
      <c r="G16" s="5"/>
      <c r="H16" s="15">
        <v>171780317917</v>
      </c>
      <c r="I16" s="5"/>
      <c r="J16" s="15">
        <v>3405029510</v>
      </c>
      <c r="K16" s="5"/>
      <c r="L16" s="18">
        <f>J16/'سرمایه گذاری ها'!$O$17</f>
        <v>4.702713170323689E-3</v>
      </c>
    </row>
    <row r="17" spans="2:12" s="4" customFormat="1" ht="22.5" customHeight="1" x14ac:dyDescent="0.55000000000000004">
      <c r="B17" s="5" t="s">
        <v>86</v>
      </c>
      <c r="C17" s="5"/>
      <c r="D17" s="15">
        <v>0</v>
      </c>
      <c r="E17" s="5"/>
      <c r="F17" s="15">
        <v>343887476933</v>
      </c>
      <c r="G17" s="5"/>
      <c r="H17" s="15">
        <v>341000090000</v>
      </c>
      <c r="I17" s="5"/>
      <c r="J17" s="15">
        <v>2887386933</v>
      </c>
      <c r="K17" s="5"/>
      <c r="L17" s="18">
        <f>J17/'سرمایه گذاری ها'!$O$17</f>
        <v>3.9877929156742088E-3</v>
      </c>
    </row>
    <row r="18" spans="2:12" s="4" customFormat="1" ht="22.5" customHeight="1" x14ac:dyDescent="0.55000000000000004">
      <c r="B18" s="5" t="s">
        <v>77</v>
      </c>
      <c r="C18" s="5"/>
      <c r="D18" s="15">
        <v>624893196</v>
      </c>
      <c r="E18" s="5"/>
      <c r="F18" s="15">
        <v>2646405</v>
      </c>
      <c r="G18" s="5"/>
      <c r="H18" s="15">
        <v>0</v>
      </c>
      <c r="I18" s="5"/>
      <c r="J18" s="15">
        <v>627539601</v>
      </c>
      <c r="K18" s="5"/>
      <c r="L18" s="18">
        <f>J18/'سرمایه گذاری ها'!$O$17</f>
        <v>8.6669990314485487E-4</v>
      </c>
    </row>
    <row r="19" spans="2:12" s="4" customFormat="1" ht="22.5" customHeight="1" x14ac:dyDescent="0.55000000000000004">
      <c r="B19" s="5" t="s">
        <v>80</v>
      </c>
      <c r="C19" s="5"/>
      <c r="D19" s="15">
        <v>5572313735</v>
      </c>
      <c r="E19" s="5"/>
      <c r="F19" s="15">
        <v>226755582078</v>
      </c>
      <c r="G19" s="5"/>
      <c r="H19" s="15">
        <v>232300010000</v>
      </c>
      <c r="I19" s="5"/>
      <c r="J19" s="15">
        <v>27885813</v>
      </c>
      <c r="K19" s="5"/>
      <c r="L19" s="18">
        <f>J19/'سرمایه گذاری ها'!$O$17</f>
        <v>3.8513316749575992E-5</v>
      </c>
    </row>
    <row r="20" spans="2:12" s="4" customFormat="1" ht="22.5" customHeight="1" x14ac:dyDescent="0.55000000000000004">
      <c r="B20" s="5" t="s">
        <v>74</v>
      </c>
      <c r="C20" s="5"/>
      <c r="D20" s="15">
        <v>7106146</v>
      </c>
      <c r="E20" s="5"/>
      <c r="F20" s="15">
        <v>29923</v>
      </c>
      <c r="G20" s="5"/>
      <c r="H20" s="15">
        <v>0</v>
      </c>
      <c r="I20" s="5"/>
      <c r="J20" s="15">
        <v>7136069</v>
      </c>
      <c r="K20" s="5"/>
      <c r="L20" s="18">
        <f>J20/'سرمایه گذاری ها'!$O$17</f>
        <v>9.8556813008761834E-6</v>
      </c>
    </row>
    <row r="21" spans="2:12" s="4" customFormat="1" ht="22.5" customHeight="1" x14ac:dyDescent="0.55000000000000004">
      <c r="B21" s="5" t="s">
        <v>76</v>
      </c>
      <c r="C21" s="5"/>
      <c r="D21" s="15">
        <v>385862</v>
      </c>
      <c r="E21" s="5"/>
      <c r="F21" s="15">
        <v>1632</v>
      </c>
      <c r="G21" s="5"/>
      <c r="H21" s="15">
        <v>0</v>
      </c>
      <c r="I21" s="5"/>
      <c r="J21" s="15">
        <v>387494</v>
      </c>
      <c r="K21" s="5"/>
      <c r="L21" s="18">
        <f>J21/'سرمایه گذاری ها'!$O$17</f>
        <v>5.3517102623331079E-7</v>
      </c>
    </row>
    <row r="22" spans="2:12" s="4" customFormat="1" ht="22.5" customHeight="1" x14ac:dyDescent="0.55000000000000004">
      <c r="B22" s="5" t="s">
        <v>73</v>
      </c>
      <c r="C22" s="5"/>
      <c r="D22" s="15">
        <v>29200</v>
      </c>
      <c r="E22" s="5"/>
      <c r="F22" s="15">
        <v>0</v>
      </c>
      <c r="G22" s="5"/>
      <c r="H22" s="15">
        <v>0</v>
      </c>
      <c r="I22" s="5"/>
      <c r="J22" s="15">
        <v>29200</v>
      </c>
      <c r="K22" s="5"/>
      <c r="L22" s="18">
        <f>J22/'سرمایه گذاری ها'!$O$17</f>
        <v>4.0328350802883851E-8</v>
      </c>
    </row>
    <row r="23" spans="2:12" s="4" customFormat="1" ht="22.5" customHeight="1" x14ac:dyDescent="0.55000000000000004">
      <c r="B23" s="5" t="s">
        <v>75</v>
      </c>
      <c r="C23" s="5"/>
      <c r="D23" s="15">
        <v>11747</v>
      </c>
      <c r="E23" s="5"/>
      <c r="F23" s="15">
        <v>0</v>
      </c>
      <c r="G23" s="5"/>
      <c r="H23" s="15">
        <v>0</v>
      </c>
      <c r="I23" s="5"/>
      <c r="J23" s="15">
        <v>11747</v>
      </c>
      <c r="K23" s="5"/>
      <c r="L23" s="18">
        <f>J23/'سرمایه گذاری ها'!$O$17</f>
        <v>1.6223874550735502E-8</v>
      </c>
    </row>
    <row r="24" spans="2:12" s="4" customFormat="1" ht="22.5" customHeight="1" x14ac:dyDescent="0.55000000000000004">
      <c r="B24" s="5" t="s">
        <v>79</v>
      </c>
      <c r="C24" s="5"/>
      <c r="D24" s="15">
        <v>165000000000</v>
      </c>
      <c r="E24" s="5"/>
      <c r="F24" s="15">
        <v>0</v>
      </c>
      <c r="G24" s="5"/>
      <c r="H24" s="15">
        <v>165000000000</v>
      </c>
      <c r="I24" s="5"/>
      <c r="J24" s="15">
        <v>0</v>
      </c>
      <c r="K24" s="5"/>
      <c r="L24" s="18">
        <f>J24/'سرمایه گذاری ها'!$O$17</f>
        <v>0</v>
      </c>
    </row>
    <row r="25" spans="2:12" s="4" customFormat="1" ht="22.5" customHeight="1" x14ac:dyDescent="0.55000000000000004">
      <c r="B25" s="5" t="s">
        <v>84</v>
      </c>
      <c r="C25" s="5"/>
      <c r="D25" s="15">
        <v>222500000000</v>
      </c>
      <c r="E25" s="5"/>
      <c r="F25" s="15">
        <v>0</v>
      </c>
      <c r="G25" s="5"/>
      <c r="H25" s="15">
        <v>222500000000</v>
      </c>
      <c r="I25" s="5"/>
      <c r="J25" s="15">
        <v>0</v>
      </c>
      <c r="K25" s="5"/>
      <c r="L25" s="18">
        <f>J25/'سرمایه گذاری ها'!$O$17</f>
        <v>0</v>
      </c>
    </row>
    <row r="26" spans="2:12" ht="22.5" customHeight="1" thickBot="1" x14ac:dyDescent="0.6">
      <c r="B26" s="36" t="s">
        <v>39</v>
      </c>
      <c r="C26" s="36"/>
      <c r="D26" s="9">
        <f>SUM(D11:D25)</f>
        <v>511595576437</v>
      </c>
      <c r="E26" s="3"/>
      <c r="F26" s="9">
        <f>SUM(F11:F25)</f>
        <v>1315041229075</v>
      </c>
      <c r="G26" s="3"/>
      <c r="H26" s="9">
        <f>SUM(H11:H25)</f>
        <v>1302580417917</v>
      </c>
      <c r="I26" s="3"/>
      <c r="J26" s="9">
        <f>SUM(J11:J25)</f>
        <v>524056387595</v>
      </c>
      <c r="L26" s="17">
        <f>SUM(L11:L25)</f>
        <v>0.72377841915832963</v>
      </c>
    </row>
    <row r="27" spans="2:12" ht="22.5" customHeight="1" thickTop="1" x14ac:dyDescent="0.55000000000000004"/>
  </sheetData>
  <mergeCells count="13">
    <mergeCell ref="B2:L2"/>
    <mergeCell ref="B3:L3"/>
    <mergeCell ref="B4:L4"/>
    <mergeCell ref="B8:B9"/>
    <mergeCell ref="J9"/>
    <mergeCell ref="L9"/>
    <mergeCell ref="J8:L8"/>
    <mergeCell ref="D9"/>
    <mergeCell ref="D8"/>
    <mergeCell ref="F9"/>
    <mergeCell ref="H9"/>
    <mergeCell ref="F8:H8"/>
    <mergeCell ref="B6:L6"/>
  </mergeCells>
  <printOptions horizontalCentered="1" verticalCentered="1"/>
  <pageMargins left="0.7" right="0.7" top="0.75" bottom="0.75" header="0.3" footer="0.3"/>
  <pageSetup paperSize="9" scale="75" orientation="landscape" r:id="rId1"/>
  <rowBreaks count="1" manualBreakCount="1">
    <brk id="1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19"/>
  <sheetViews>
    <sheetView rightToLeft="1" view="pageBreakPreview" zoomScaleNormal="100" zoomScaleSheetLayoutView="100" workbookViewId="0">
      <selection activeCell="J11" sqref="J11"/>
    </sheetView>
  </sheetViews>
  <sheetFormatPr defaultColWidth="9.125" defaultRowHeight="21" x14ac:dyDescent="0.55000000000000004"/>
  <cols>
    <col min="1" max="1" width="1.625" style="2" customWidth="1"/>
    <col min="2" max="2" width="41.75" style="2" bestFit="1" customWidth="1"/>
    <col min="3" max="3" width="1" style="2" customWidth="1"/>
    <col min="4" max="4" width="17.875" style="2" bestFit="1" customWidth="1"/>
    <col min="5" max="5" width="1" style="2" customWidth="1"/>
    <col min="6" max="6" width="14.25" style="2" bestFit="1" customWidth="1"/>
    <col min="7" max="7" width="1" style="2" customWidth="1"/>
    <col min="8" max="8" width="20.375" style="2" bestFit="1" customWidth="1"/>
    <col min="9" max="9" width="1" style="2" customWidth="1"/>
    <col min="10" max="10" width="31.375" style="2" bestFit="1" customWidth="1"/>
    <col min="11" max="16384" width="9.125" style="2"/>
  </cols>
  <sheetData>
    <row r="2" spans="2:28" ht="30" x14ac:dyDescent="0.55000000000000004">
      <c r="B2" s="98" t="s">
        <v>48</v>
      </c>
      <c r="C2" s="98"/>
      <c r="D2" s="98"/>
      <c r="E2" s="98"/>
      <c r="F2" s="98"/>
      <c r="G2" s="98"/>
      <c r="H2" s="98"/>
      <c r="I2" s="98"/>
      <c r="J2" s="98"/>
    </row>
    <row r="3" spans="2:28" ht="30" x14ac:dyDescent="0.55000000000000004">
      <c r="B3" s="98" t="s">
        <v>24</v>
      </c>
      <c r="C3" s="98"/>
      <c r="D3" s="98"/>
      <c r="E3" s="98"/>
      <c r="F3" s="98"/>
      <c r="G3" s="98"/>
      <c r="H3" s="98"/>
      <c r="I3" s="98"/>
      <c r="J3" s="98"/>
    </row>
    <row r="4" spans="2:28" ht="30" x14ac:dyDescent="0.55000000000000004">
      <c r="B4" s="98" t="s">
        <v>71</v>
      </c>
      <c r="C4" s="98"/>
      <c r="D4" s="98"/>
      <c r="E4" s="98"/>
      <c r="F4" s="98"/>
      <c r="G4" s="98"/>
      <c r="H4" s="98"/>
      <c r="I4" s="98"/>
      <c r="J4" s="98"/>
    </row>
    <row r="5" spans="2:28" ht="64.5" customHeight="1" x14ac:dyDescent="0.55000000000000004"/>
    <row r="6" spans="2:28" ht="30" x14ac:dyDescent="0.55000000000000004">
      <c r="B6" s="102" t="s">
        <v>58</v>
      </c>
      <c r="C6" s="102"/>
      <c r="D6" s="102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D7" s="101" t="s">
        <v>26</v>
      </c>
      <c r="E7" s="101"/>
      <c r="F7" s="101"/>
      <c r="G7" s="101"/>
      <c r="H7" s="101"/>
      <c r="I7" s="11"/>
      <c r="J7" s="94" t="s">
        <v>27</v>
      </c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s="4" customFormat="1" ht="51" customHeight="1" x14ac:dyDescent="0.6">
      <c r="B8" s="101" t="s">
        <v>28</v>
      </c>
      <c r="C8" s="23"/>
      <c r="D8" s="101" t="s">
        <v>21</v>
      </c>
      <c r="E8" s="23"/>
      <c r="F8" s="101" t="s">
        <v>32</v>
      </c>
      <c r="G8" s="23"/>
      <c r="H8" s="101" t="s">
        <v>11</v>
      </c>
      <c r="J8" s="89" t="s">
        <v>21</v>
      </c>
    </row>
    <row r="9" spans="2:28" s="4" customFormat="1" x14ac:dyDescent="0.55000000000000004">
      <c r="B9" s="4" t="s">
        <v>38</v>
      </c>
      <c r="D9" s="50">
        <f>'درآمد سپرده بانکی'!D26</f>
        <v>11240935220</v>
      </c>
      <c r="F9" s="25">
        <f>D9/$D$14</f>
        <v>1</v>
      </c>
      <c r="G9" s="6"/>
      <c r="H9" s="25">
        <f>D9/'سرمایه گذاری ها'!$O$17</f>
        <v>1.5524944483036041E-2</v>
      </c>
      <c r="J9" s="50">
        <f>'سود اوراق بهادار و سپرده بانکی'!N26</f>
        <v>62332606661</v>
      </c>
    </row>
    <row r="10" spans="2:28" s="4" customFormat="1" x14ac:dyDescent="0.55000000000000004">
      <c r="B10" s="4" t="s">
        <v>64</v>
      </c>
      <c r="D10" s="50">
        <f>'سایر درآمدها'!D12</f>
        <v>0</v>
      </c>
      <c r="F10" s="25">
        <f t="shared" ref="F10:F12" si="0">D10/$D$14</f>
        <v>0</v>
      </c>
      <c r="G10" s="6"/>
      <c r="H10" s="25">
        <f>D10/'سرمایه گذاری ها'!$O$17</f>
        <v>0</v>
      </c>
      <c r="J10" s="50">
        <f>'سایر درآمدها'!F12</f>
        <v>34952098</v>
      </c>
    </row>
    <row r="11" spans="2:28" s="4" customFormat="1" x14ac:dyDescent="0.55000000000000004">
      <c r="B11" s="4" t="s">
        <v>37</v>
      </c>
      <c r="D11" s="50">
        <v>0</v>
      </c>
      <c r="F11" s="25">
        <f t="shared" si="0"/>
        <v>0</v>
      </c>
      <c r="G11" s="6"/>
      <c r="H11" s="25">
        <f>D11/'سرمایه گذاری ها'!$O$17</f>
        <v>0</v>
      </c>
      <c r="J11" s="50">
        <v>0</v>
      </c>
    </row>
    <row r="12" spans="2:28" s="4" customFormat="1" x14ac:dyDescent="0.55000000000000004">
      <c r="B12" s="4" t="s">
        <v>49</v>
      </c>
      <c r="D12" s="50">
        <v>0</v>
      </c>
      <c r="F12" s="25">
        <f t="shared" si="0"/>
        <v>0</v>
      </c>
      <c r="G12" s="6"/>
      <c r="H12" s="25">
        <f>D12/'سرمایه گذاری ها'!$O$17</f>
        <v>0</v>
      </c>
      <c r="J12" s="50">
        <v>0</v>
      </c>
    </row>
    <row r="13" spans="2:28" s="4" customFormat="1" ht="12" customHeight="1" x14ac:dyDescent="0.55000000000000004">
      <c r="D13" s="50"/>
      <c r="F13" s="25"/>
      <c r="G13" s="6"/>
      <c r="H13" s="25"/>
      <c r="J13" s="50"/>
    </row>
    <row r="14" spans="2:28" ht="24.75" thickBot="1" x14ac:dyDescent="0.65">
      <c r="B14" s="16" t="s">
        <v>39</v>
      </c>
      <c r="D14" s="51">
        <f>SUM(D9:D12)</f>
        <v>11240935220</v>
      </c>
      <c r="E14" s="14"/>
      <c r="F14" s="37">
        <f>SUM(F9:F12)</f>
        <v>1</v>
      </c>
      <c r="G14" s="35"/>
      <c r="H14" s="38">
        <f>SUM(H9:H12)</f>
        <v>1.5524944483036041E-2</v>
      </c>
      <c r="J14" s="51">
        <f>SUM(J9:J12)</f>
        <v>62367558759</v>
      </c>
    </row>
    <row r="15" spans="2:28" ht="21.75" thickTop="1" x14ac:dyDescent="0.55000000000000004">
      <c r="D15" s="3"/>
    </row>
    <row r="16" spans="2:28" x14ac:dyDescent="0.55000000000000004">
      <c r="H16" s="2" t="s">
        <v>54</v>
      </c>
    </row>
    <row r="17" spans="2:10" x14ac:dyDescent="0.55000000000000004">
      <c r="H17" s="92"/>
    </row>
    <row r="19" spans="2:10" ht="27" customHeight="1" x14ac:dyDescent="0.75">
      <c r="B19" s="119">
        <v>5</v>
      </c>
      <c r="C19" s="119"/>
      <c r="D19" s="119"/>
      <c r="E19" s="119"/>
      <c r="F19" s="119"/>
      <c r="G19" s="119"/>
      <c r="H19" s="119"/>
      <c r="I19" s="119"/>
      <c r="J19" s="119"/>
    </row>
  </sheetData>
  <sortState ref="B9:H12">
    <sortCondition descending="1" ref="D9:D12"/>
  </sortState>
  <mergeCells count="10">
    <mergeCell ref="B19:J19"/>
    <mergeCell ref="B2:J2"/>
    <mergeCell ref="B3:J3"/>
    <mergeCell ref="B4:J4"/>
    <mergeCell ref="B8"/>
    <mergeCell ref="D8"/>
    <mergeCell ref="F8"/>
    <mergeCell ref="H8"/>
    <mergeCell ref="D7:H7"/>
    <mergeCell ref="B6:D6"/>
  </mergeCells>
  <printOptions horizontalCentered="1" verticalCentered="1"/>
  <pageMargins left="0.7" right="0.7" top="0.75" bottom="0.75" header="0.3" footer="0.3"/>
  <pageSetup paperSize="9" scale="9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29"/>
  <sheetViews>
    <sheetView rightToLeft="1" view="pageBreakPreview" topLeftCell="A3" zoomScale="85" zoomScaleNormal="55" zoomScaleSheetLayoutView="85" workbookViewId="0">
      <selection activeCell="B25" sqref="A25:XFD27"/>
    </sheetView>
  </sheetViews>
  <sheetFormatPr defaultColWidth="9.125" defaultRowHeight="21.75" customHeight="1" x14ac:dyDescent="0.25"/>
  <cols>
    <col min="1" max="1" width="2.75" style="19" customWidth="1"/>
    <col min="2" max="2" width="38.875" style="19" customWidth="1"/>
    <col min="3" max="3" width="1" style="19" customWidth="1"/>
    <col min="4" max="4" width="18.25" style="19" bestFit="1" customWidth="1"/>
    <col min="5" max="5" width="3" style="19" bestFit="1" customWidth="1"/>
    <col min="6" max="6" width="13.125" style="19" bestFit="1" customWidth="1"/>
    <col min="7" max="7" width="3" style="19" bestFit="1" customWidth="1"/>
    <col min="8" max="8" width="18.25" style="19" bestFit="1" customWidth="1"/>
    <col min="9" max="9" width="3" style="19" bestFit="1" customWidth="1"/>
    <col min="10" max="10" width="17.875" style="19" bestFit="1" customWidth="1"/>
    <col min="11" max="11" width="3" style="19" bestFit="1" customWidth="1"/>
    <col min="12" max="12" width="13.125" style="19" bestFit="1" customWidth="1"/>
    <col min="13" max="13" width="3" style="19" bestFit="1" customWidth="1"/>
    <col min="14" max="14" width="17.875" style="19" bestFit="1" customWidth="1"/>
    <col min="15" max="15" width="1" style="19" customWidth="1"/>
    <col min="16" max="16" width="9.125" style="19" customWidth="1"/>
    <col min="17" max="16384" width="9.125" style="19"/>
  </cols>
  <sheetData>
    <row r="2" spans="2:22" ht="27" customHeight="1" x14ac:dyDescent="0.25">
      <c r="B2" s="122" t="s">
        <v>48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2:22" ht="27" customHeight="1" x14ac:dyDescent="0.25">
      <c r="B3" s="122" t="s">
        <v>24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2:22" ht="27" customHeight="1" x14ac:dyDescent="0.25">
      <c r="B4" s="122" t="s">
        <v>71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</row>
    <row r="5" spans="2:22" s="20" customFormat="1" ht="21.75" customHeight="1" x14ac:dyDescent="0.25"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</row>
    <row r="6" spans="2:22" s="2" customFormat="1" ht="21.75" customHeight="1" x14ac:dyDescent="0.55000000000000004">
      <c r="B6" s="112" t="s">
        <v>59</v>
      </c>
      <c r="C6" s="112"/>
      <c r="D6" s="112"/>
      <c r="E6" s="112"/>
      <c r="F6" s="112"/>
      <c r="G6" s="112"/>
      <c r="H6" s="112"/>
      <c r="I6" s="112"/>
      <c r="J6" s="112"/>
      <c r="K6" s="34"/>
      <c r="L6" s="34"/>
      <c r="M6" s="34"/>
      <c r="N6" s="34"/>
      <c r="O6" s="11"/>
      <c r="P6" s="11"/>
      <c r="Q6" s="11"/>
      <c r="R6" s="11"/>
      <c r="S6" s="11"/>
      <c r="T6" s="11"/>
      <c r="U6" s="11"/>
      <c r="V6" s="11"/>
    </row>
    <row r="7" spans="2:22" s="2" customFormat="1" ht="21.75" customHeight="1" x14ac:dyDescent="0.55000000000000004"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11"/>
      <c r="P7" s="11"/>
      <c r="Q7" s="11"/>
      <c r="R7" s="11"/>
      <c r="S7" s="11"/>
      <c r="T7" s="11"/>
      <c r="U7" s="11"/>
      <c r="V7" s="11"/>
    </row>
    <row r="8" spans="2:22" s="20" customFormat="1" ht="21.75" customHeight="1" x14ac:dyDescent="0.25">
      <c r="B8" s="96" t="s">
        <v>25</v>
      </c>
      <c r="C8" s="57"/>
      <c r="D8" s="121" t="s">
        <v>26</v>
      </c>
      <c r="E8" s="121" t="s">
        <v>26</v>
      </c>
      <c r="F8" s="121" t="s">
        <v>26</v>
      </c>
      <c r="G8" s="121" t="s">
        <v>26</v>
      </c>
      <c r="H8" s="121" t="s">
        <v>26</v>
      </c>
      <c r="I8" s="57"/>
      <c r="J8" s="121" t="s">
        <v>27</v>
      </c>
      <c r="K8" s="121" t="s">
        <v>27</v>
      </c>
      <c r="L8" s="121" t="s">
        <v>27</v>
      </c>
      <c r="M8" s="121" t="s">
        <v>27</v>
      </c>
      <c r="N8" s="121" t="s">
        <v>27</v>
      </c>
    </row>
    <row r="9" spans="2:22" s="21" customFormat="1" ht="58.5" customHeight="1" x14ac:dyDescent="0.25">
      <c r="B9" s="120" t="s">
        <v>28</v>
      </c>
      <c r="C9" s="57"/>
      <c r="D9" s="120" t="s">
        <v>29</v>
      </c>
      <c r="E9" s="58"/>
      <c r="F9" s="120" t="s">
        <v>30</v>
      </c>
      <c r="G9" s="58"/>
      <c r="H9" s="120" t="s">
        <v>31</v>
      </c>
      <c r="I9" s="57"/>
      <c r="J9" s="120" t="s">
        <v>29</v>
      </c>
      <c r="K9" s="58"/>
      <c r="L9" s="120" t="s">
        <v>30</v>
      </c>
      <c r="M9" s="58"/>
      <c r="N9" s="120" t="s">
        <v>31</v>
      </c>
    </row>
    <row r="10" spans="2:22" s="20" customFormat="1" ht="23.25" customHeight="1" x14ac:dyDescent="0.25">
      <c r="B10" s="59" t="s">
        <v>79</v>
      </c>
      <c r="C10" s="57"/>
      <c r="D10" s="60">
        <v>1208443770</v>
      </c>
      <c r="E10" s="61"/>
      <c r="F10" s="60">
        <v>-13037284</v>
      </c>
      <c r="G10" s="61"/>
      <c r="H10" s="60">
        <v>1221481054</v>
      </c>
      <c r="I10" s="61"/>
      <c r="J10" s="60">
        <v>18253972621</v>
      </c>
      <c r="K10" s="61"/>
      <c r="L10" s="60">
        <v>0</v>
      </c>
      <c r="M10" s="61"/>
      <c r="N10" s="60">
        <v>18253972621</v>
      </c>
    </row>
    <row r="11" spans="2:22" s="20" customFormat="1" ht="23.25" customHeight="1" x14ac:dyDescent="0.25">
      <c r="B11" s="59" t="s">
        <v>90</v>
      </c>
      <c r="C11" s="57"/>
      <c r="D11" s="60">
        <v>0</v>
      </c>
      <c r="E11" s="61"/>
      <c r="F11" s="60">
        <v>0</v>
      </c>
      <c r="G11" s="61"/>
      <c r="H11" s="60">
        <v>0</v>
      </c>
      <c r="I11" s="61"/>
      <c r="J11" s="60">
        <v>12688710146</v>
      </c>
      <c r="K11" s="61"/>
      <c r="L11" s="60">
        <v>0</v>
      </c>
      <c r="M11" s="61"/>
      <c r="N11" s="60">
        <v>12688710146</v>
      </c>
    </row>
    <row r="12" spans="2:22" s="20" customFormat="1" ht="23.25" customHeight="1" x14ac:dyDescent="0.25">
      <c r="B12" s="59" t="s">
        <v>84</v>
      </c>
      <c r="C12" s="57"/>
      <c r="D12" s="60">
        <v>1319193997</v>
      </c>
      <c r="E12" s="61"/>
      <c r="F12" s="60">
        <v>-20157828</v>
      </c>
      <c r="G12" s="61"/>
      <c r="H12" s="60">
        <v>1339351825</v>
      </c>
      <c r="I12" s="61"/>
      <c r="J12" s="60">
        <v>9532240437</v>
      </c>
      <c r="K12" s="61"/>
      <c r="L12" s="60">
        <v>0</v>
      </c>
      <c r="M12" s="61"/>
      <c r="N12" s="60">
        <v>9532240437</v>
      </c>
    </row>
    <row r="13" spans="2:22" s="20" customFormat="1" ht="23.25" customHeight="1" x14ac:dyDescent="0.25">
      <c r="B13" s="59" t="s">
        <v>82</v>
      </c>
      <c r="C13" s="57"/>
      <c r="D13" s="60">
        <v>1783561643</v>
      </c>
      <c r="E13" s="61"/>
      <c r="F13" s="60">
        <v>0</v>
      </c>
      <c r="G13" s="61"/>
      <c r="H13" s="60">
        <v>1783561643</v>
      </c>
      <c r="I13" s="61"/>
      <c r="J13" s="60">
        <v>9304629087</v>
      </c>
      <c r="K13" s="61"/>
      <c r="L13" s="60">
        <v>7229636</v>
      </c>
      <c r="M13" s="61"/>
      <c r="N13" s="60">
        <v>9297399451</v>
      </c>
    </row>
    <row r="14" spans="2:22" s="20" customFormat="1" ht="23.25" customHeight="1" x14ac:dyDescent="0.25">
      <c r="B14" s="59" t="s">
        <v>85</v>
      </c>
      <c r="C14" s="57"/>
      <c r="D14" s="60">
        <v>3795502724</v>
      </c>
      <c r="E14" s="61"/>
      <c r="F14" s="60">
        <v>11888406</v>
      </c>
      <c r="G14" s="61"/>
      <c r="H14" s="60">
        <v>3783614318</v>
      </c>
      <c r="I14" s="61"/>
      <c r="J14" s="60">
        <v>3795502724</v>
      </c>
      <c r="K14" s="61"/>
      <c r="L14" s="60">
        <v>11888406</v>
      </c>
      <c r="M14" s="61"/>
      <c r="N14" s="60">
        <v>3783614318</v>
      </c>
    </row>
    <row r="15" spans="2:22" s="20" customFormat="1" ht="23.25" customHeight="1" x14ac:dyDescent="0.25">
      <c r="B15" s="59" t="s">
        <v>83</v>
      </c>
      <c r="C15" s="57"/>
      <c r="D15" s="60">
        <v>891780822</v>
      </c>
      <c r="E15" s="61"/>
      <c r="F15" s="60">
        <v>0</v>
      </c>
      <c r="G15" s="61"/>
      <c r="H15" s="60">
        <v>891780822</v>
      </c>
      <c r="I15" s="61"/>
      <c r="J15" s="60">
        <v>2610321690</v>
      </c>
      <c r="K15" s="61"/>
      <c r="L15" s="60">
        <v>1756529</v>
      </c>
      <c r="M15" s="61"/>
      <c r="N15" s="60">
        <v>2608565161</v>
      </c>
    </row>
    <row r="16" spans="2:22" s="20" customFormat="1" ht="23.25" customHeight="1" x14ac:dyDescent="0.25">
      <c r="B16" s="59" t="s">
        <v>87</v>
      </c>
      <c r="C16" s="57"/>
      <c r="D16" s="60">
        <v>2209918032</v>
      </c>
      <c r="E16" s="61"/>
      <c r="F16" s="60">
        <v>0</v>
      </c>
      <c r="G16" s="61"/>
      <c r="H16" s="60">
        <v>2209918032</v>
      </c>
      <c r="I16" s="61"/>
      <c r="J16" s="60">
        <v>2209918032</v>
      </c>
      <c r="K16" s="61"/>
      <c r="L16" s="60">
        <v>0</v>
      </c>
      <c r="M16" s="61"/>
      <c r="N16" s="60">
        <v>2209918032</v>
      </c>
    </row>
    <row r="17" spans="2:14" s="20" customFormat="1" ht="23.25" customHeight="1" x14ac:dyDescent="0.25">
      <c r="B17" s="59" t="s">
        <v>89</v>
      </c>
      <c r="C17" s="57"/>
      <c r="D17" s="60">
        <v>0</v>
      </c>
      <c r="E17" s="61"/>
      <c r="F17" s="60">
        <v>0</v>
      </c>
      <c r="G17" s="61"/>
      <c r="H17" s="60">
        <v>0</v>
      </c>
      <c r="I17" s="61"/>
      <c r="J17" s="60">
        <v>2132470077</v>
      </c>
      <c r="K17" s="61"/>
      <c r="L17" s="60">
        <v>0</v>
      </c>
      <c r="M17" s="61"/>
      <c r="N17" s="60">
        <v>2132470077</v>
      </c>
    </row>
    <row r="18" spans="2:14" s="20" customFormat="1" ht="23.25" customHeight="1" x14ac:dyDescent="0.25">
      <c r="B18" s="59" t="s">
        <v>88</v>
      </c>
      <c r="C18" s="57"/>
      <c r="D18" s="60">
        <v>0</v>
      </c>
      <c r="E18" s="61"/>
      <c r="F18" s="60">
        <v>0</v>
      </c>
      <c r="G18" s="61"/>
      <c r="H18" s="60">
        <v>0</v>
      </c>
      <c r="I18" s="61"/>
      <c r="J18" s="60">
        <v>1604258312</v>
      </c>
      <c r="K18" s="61"/>
      <c r="L18" s="60">
        <v>1754757</v>
      </c>
      <c r="M18" s="61"/>
      <c r="N18" s="60">
        <v>1602503555</v>
      </c>
    </row>
    <row r="19" spans="2:14" s="20" customFormat="1" ht="23.25" customHeight="1" x14ac:dyDescent="0.25">
      <c r="B19" s="59" t="s">
        <v>77</v>
      </c>
      <c r="C19" s="57"/>
      <c r="D19" s="60">
        <v>2646405</v>
      </c>
      <c r="E19" s="61"/>
      <c r="F19" s="60">
        <v>0</v>
      </c>
      <c r="G19" s="61"/>
      <c r="H19" s="60">
        <v>2646405</v>
      </c>
      <c r="I19" s="61"/>
      <c r="J19" s="60">
        <v>70839577</v>
      </c>
      <c r="K19" s="61"/>
      <c r="L19" s="60">
        <v>0</v>
      </c>
      <c r="M19" s="61"/>
      <c r="N19" s="60">
        <v>70839577</v>
      </c>
    </row>
    <row r="20" spans="2:14" s="20" customFormat="1" ht="23.25" customHeight="1" x14ac:dyDescent="0.25">
      <c r="B20" s="59" t="s">
        <v>81</v>
      </c>
      <c r="C20" s="57"/>
      <c r="D20" s="60">
        <v>15820129</v>
      </c>
      <c r="E20" s="61"/>
      <c r="F20" s="60">
        <v>0</v>
      </c>
      <c r="G20" s="61"/>
      <c r="H20" s="60">
        <v>15820129</v>
      </c>
      <c r="I20" s="61"/>
      <c r="J20" s="60">
        <v>64232909</v>
      </c>
      <c r="K20" s="61"/>
      <c r="L20" s="60">
        <v>0</v>
      </c>
      <c r="M20" s="61"/>
      <c r="N20" s="60">
        <v>64232909</v>
      </c>
    </row>
    <row r="21" spans="2:14" s="20" customFormat="1" ht="23.25" customHeight="1" x14ac:dyDescent="0.25">
      <c r="B21" s="59" t="s">
        <v>80</v>
      </c>
      <c r="C21" s="57"/>
      <c r="D21" s="60">
        <v>117597</v>
      </c>
      <c r="E21" s="61"/>
      <c r="F21" s="60">
        <v>0</v>
      </c>
      <c r="G21" s="61"/>
      <c r="H21" s="60">
        <v>117597</v>
      </c>
      <c r="I21" s="61"/>
      <c r="J21" s="60">
        <v>60043842</v>
      </c>
      <c r="K21" s="61"/>
      <c r="L21" s="60">
        <v>0</v>
      </c>
      <c r="M21" s="61"/>
      <c r="N21" s="60">
        <v>60043842</v>
      </c>
    </row>
    <row r="22" spans="2:14" s="20" customFormat="1" ht="23.25" customHeight="1" x14ac:dyDescent="0.25">
      <c r="B22" s="59" t="s">
        <v>78</v>
      </c>
      <c r="C22" s="57"/>
      <c r="D22" s="60">
        <v>13918546</v>
      </c>
      <c r="E22" s="61"/>
      <c r="F22" s="60">
        <v>0</v>
      </c>
      <c r="G22" s="61"/>
      <c r="H22" s="60">
        <v>13918546</v>
      </c>
      <c r="I22" s="61"/>
      <c r="J22" s="60">
        <v>27873110</v>
      </c>
      <c r="K22" s="61"/>
      <c r="L22" s="60">
        <v>0</v>
      </c>
      <c r="M22" s="61"/>
      <c r="N22" s="60">
        <v>27873110</v>
      </c>
    </row>
    <row r="23" spans="2:14" s="20" customFormat="1" ht="23.25" customHeight="1" x14ac:dyDescent="0.25">
      <c r="B23" s="59" t="s">
        <v>74</v>
      </c>
      <c r="C23" s="57"/>
      <c r="D23" s="60">
        <v>29923</v>
      </c>
      <c r="E23" s="61"/>
      <c r="F23" s="60">
        <v>0</v>
      </c>
      <c r="G23" s="61"/>
      <c r="H23" s="60">
        <v>29923</v>
      </c>
      <c r="I23" s="61"/>
      <c r="J23" s="60">
        <v>213993</v>
      </c>
      <c r="K23" s="61"/>
      <c r="L23" s="60">
        <v>0</v>
      </c>
      <c r="M23" s="61"/>
      <c r="N23" s="60">
        <v>213993</v>
      </c>
    </row>
    <row r="24" spans="2:14" s="20" customFormat="1" ht="23.25" customHeight="1" x14ac:dyDescent="0.25">
      <c r="B24" s="59" t="s">
        <v>76</v>
      </c>
      <c r="C24" s="57"/>
      <c r="D24" s="60">
        <v>1632</v>
      </c>
      <c r="E24" s="61"/>
      <c r="F24" s="60">
        <v>0</v>
      </c>
      <c r="G24" s="61"/>
      <c r="H24" s="60">
        <v>1632</v>
      </c>
      <c r="I24" s="61"/>
      <c r="J24" s="60">
        <v>9432</v>
      </c>
      <c r="K24" s="61"/>
      <c r="L24" s="60">
        <v>0</v>
      </c>
      <c r="M24" s="61"/>
      <c r="N24" s="60">
        <v>9432</v>
      </c>
    </row>
    <row r="25" spans="2:14" s="20" customFormat="1" ht="21.75" customHeight="1" x14ac:dyDescent="0.25">
      <c r="B25" s="57"/>
      <c r="C25" s="57"/>
      <c r="D25" s="60"/>
      <c r="E25" s="61"/>
      <c r="F25" s="60"/>
      <c r="G25" s="61"/>
      <c r="H25" s="60"/>
      <c r="I25" s="61"/>
      <c r="J25" s="60"/>
      <c r="K25" s="61"/>
      <c r="L25" s="60"/>
      <c r="M25" s="61"/>
      <c r="N25" s="60"/>
    </row>
    <row r="26" spans="2:14" s="20" customFormat="1" ht="21.75" customHeight="1" thickBot="1" x14ac:dyDescent="0.3">
      <c r="B26" s="95" t="s">
        <v>39</v>
      </c>
      <c r="C26" s="82"/>
      <c r="D26" s="83">
        <f>SUM(D10:D24)</f>
        <v>11240935220</v>
      </c>
      <c r="E26" s="83"/>
      <c r="F26" s="83">
        <f>SUM(F10:F24)</f>
        <v>-21306706</v>
      </c>
      <c r="G26" s="83">
        <f>SUM(G10:G24)</f>
        <v>0</v>
      </c>
      <c r="H26" s="83">
        <f>SUM(H10:H24)</f>
        <v>11262241926</v>
      </c>
      <c r="I26" s="83">
        <f>SUM(I10:I24)</f>
        <v>0</v>
      </c>
      <c r="J26" s="83">
        <f>SUM(J10:J24)</f>
        <v>62355235989</v>
      </c>
      <c r="K26" s="83"/>
      <c r="L26" s="83">
        <f>SUM(L10:L24)</f>
        <v>22629328</v>
      </c>
      <c r="M26" s="83">
        <f>SUM(M10:M24)</f>
        <v>0</v>
      </c>
      <c r="N26" s="83">
        <f>SUM(N10:N24)</f>
        <v>62332606661</v>
      </c>
    </row>
    <row r="27" spans="2:14" ht="21.75" customHeight="1" thickTop="1" x14ac:dyDescent="0.25"/>
    <row r="28" spans="2:14" ht="190.5" customHeight="1" x14ac:dyDescent="0.25"/>
    <row r="29" spans="2:14" ht="21.75" customHeight="1" x14ac:dyDescent="0.25">
      <c r="D29" s="32">
        <v>6</v>
      </c>
    </row>
  </sheetData>
  <sortState ref="B10:T22">
    <sortCondition descending="1" ref="N10:N22"/>
  </sortState>
  <mergeCells count="13">
    <mergeCell ref="B9"/>
    <mergeCell ref="B6:J6"/>
    <mergeCell ref="B2:N2"/>
    <mergeCell ref="B3:N3"/>
    <mergeCell ref="B4:N4"/>
    <mergeCell ref="L9"/>
    <mergeCell ref="N9"/>
    <mergeCell ref="J8:N8"/>
    <mergeCell ref="D9"/>
    <mergeCell ref="F9"/>
    <mergeCell ref="H9"/>
    <mergeCell ref="D8:H8"/>
    <mergeCell ref="J9"/>
  </mergeCells>
  <printOptions horizontalCentered="1" verticalCentered="1"/>
  <pageMargins left="0" right="0" top="0.75" bottom="0.75" header="0.3" footer="0.3"/>
  <pageSetup paperSize="9" scale="5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28"/>
  <sheetViews>
    <sheetView rightToLeft="1" view="pageBreakPreview" topLeftCell="A5" zoomScale="85" zoomScaleNormal="85" zoomScaleSheetLayoutView="85" workbookViewId="0">
      <selection activeCell="B10" sqref="B10:H24"/>
    </sheetView>
  </sheetViews>
  <sheetFormatPr defaultColWidth="9.125" defaultRowHeight="21.75" customHeight="1" x14ac:dyDescent="0.55000000000000004"/>
  <cols>
    <col min="1" max="1" width="3" style="2" customWidth="1"/>
    <col min="2" max="2" width="75.375" style="2" bestFit="1" customWidth="1"/>
    <col min="3" max="3" width="1" style="2" customWidth="1"/>
    <col min="4" max="4" width="18.25" style="2" bestFit="1" customWidth="1"/>
    <col min="5" max="5" width="1" style="2" customWidth="1"/>
    <col min="6" max="6" width="15" style="2" bestFit="1" customWidth="1"/>
    <col min="7" max="7" width="1" style="2" customWidth="1"/>
    <col min="8" max="8" width="18.25" style="2" bestFit="1" customWidth="1"/>
    <col min="9" max="9" width="1" style="2" customWidth="1"/>
    <col min="10" max="10" width="22.625" style="2" customWidth="1"/>
    <col min="11" max="11" width="1" style="2" customWidth="1"/>
    <col min="12" max="12" width="9.125" style="2" customWidth="1"/>
    <col min="13" max="16384" width="9.125" style="2"/>
  </cols>
  <sheetData>
    <row r="2" spans="2:26" ht="31.5" customHeight="1" x14ac:dyDescent="0.55000000000000004">
      <c r="B2" s="98" t="s">
        <v>48</v>
      </c>
      <c r="C2" s="98"/>
      <c r="D2" s="98"/>
      <c r="E2" s="98"/>
      <c r="F2" s="98"/>
      <c r="G2" s="98"/>
      <c r="H2" s="98"/>
      <c r="I2" s="98"/>
      <c r="J2" s="98"/>
    </row>
    <row r="3" spans="2:26" ht="31.5" customHeight="1" x14ac:dyDescent="0.55000000000000004">
      <c r="B3" s="98" t="s">
        <v>24</v>
      </c>
      <c r="C3" s="98"/>
      <c r="D3" s="98"/>
      <c r="E3" s="98"/>
      <c r="F3" s="98"/>
      <c r="G3" s="98"/>
      <c r="H3" s="98"/>
      <c r="I3" s="98"/>
      <c r="J3" s="98"/>
    </row>
    <row r="4" spans="2:26" ht="31.5" customHeight="1" x14ac:dyDescent="0.55000000000000004">
      <c r="B4" s="98" t="s">
        <v>71</v>
      </c>
      <c r="C4" s="98"/>
      <c r="D4" s="98"/>
      <c r="E4" s="98"/>
      <c r="F4" s="98"/>
      <c r="G4" s="98"/>
      <c r="H4" s="98"/>
      <c r="I4" s="98"/>
      <c r="J4" s="98"/>
    </row>
    <row r="5" spans="2:26" ht="73.5" customHeight="1" x14ac:dyDescent="0.55000000000000004"/>
    <row r="6" spans="2:26" ht="30" x14ac:dyDescent="0.55000000000000004">
      <c r="B6" s="102" t="s">
        <v>60</v>
      </c>
      <c r="C6" s="102"/>
      <c r="D6" s="102"/>
      <c r="E6" s="102"/>
      <c r="F6" s="102"/>
      <c r="G6" s="102"/>
      <c r="H6" s="102"/>
      <c r="I6" s="102"/>
      <c r="J6" s="102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2:26" ht="30" x14ac:dyDescent="0.55000000000000004">
      <c r="B7" s="1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2:26" s="4" customFormat="1" ht="31.5" customHeight="1" x14ac:dyDescent="0.55000000000000004">
      <c r="B8" s="125" t="s">
        <v>33</v>
      </c>
      <c r="C8" s="125" t="s">
        <v>33</v>
      </c>
      <c r="D8" s="125" t="s">
        <v>26</v>
      </c>
      <c r="E8" s="125" t="s">
        <v>26</v>
      </c>
      <c r="F8" s="125" t="s">
        <v>26</v>
      </c>
      <c r="H8" s="125" t="s">
        <v>27</v>
      </c>
      <c r="I8" s="125" t="s">
        <v>27</v>
      </c>
      <c r="J8" s="125" t="s">
        <v>27</v>
      </c>
    </row>
    <row r="9" spans="2:26" s="23" customFormat="1" ht="50.25" customHeight="1" x14ac:dyDescent="0.6">
      <c r="B9" s="124" t="s">
        <v>34</v>
      </c>
      <c r="D9" s="124" t="s">
        <v>35</v>
      </c>
      <c r="F9" s="124" t="s">
        <v>36</v>
      </c>
      <c r="H9" s="124" t="s">
        <v>35</v>
      </c>
      <c r="J9" s="124" t="s">
        <v>36</v>
      </c>
    </row>
    <row r="10" spans="2:26" s="4" customFormat="1" ht="21.75" customHeight="1" x14ac:dyDescent="0.55000000000000004">
      <c r="B10" s="27" t="s">
        <v>79</v>
      </c>
      <c r="D10" s="52">
        <v>1208443770</v>
      </c>
      <c r="E10" s="6"/>
      <c r="F10" s="10"/>
      <c r="G10" s="6"/>
      <c r="H10" s="52">
        <v>18253972621</v>
      </c>
      <c r="I10" s="6"/>
      <c r="J10" s="90"/>
    </row>
    <row r="11" spans="2:26" s="4" customFormat="1" ht="21.75" customHeight="1" x14ac:dyDescent="0.55000000000000004">
      <c r="B11" s="4" t="s">
        <v>90</v>
      </c>
      <c r="D11" s="53">
        <v>0</v>
      </c>
      <c r="E11" s="6"/>
      <c r="F11" s="6"/>
      <c r="G11" s="6"/>
      <c r="H11" s="53">
        <v>12688710146</v>
      </c>
      <c r="I11" s="6"/>
      <c r="J11" s="91"/>
    </row>
    <row r="12" spans="2:26" s="4" customFormat="1" ht="21.75" customHeight="1" x14ac:dyDescent="0.55000000000000004">
      <c r="B12" s="4" t="s">
        <v>84</v>
      </c>
      <c r="D12" s="53">
        <v>1319193997</v>
      </c>
      <c r="E12" s="6"/>
      <c r="F12" s="6"/>
      <c r="G12" s="6"/>
      <c r="H12" s="53">
        <v>9532240437</v>
      </c>
      <c r="I12" s="6"/>
      <c r="J12" s="91"/>
    </row>
    <row r="13" spans="2:26" s="4" customFormat="1" ht="21.75" customHeight="1" x14ac:dyDescent="0.55000000000000004">
      <c r="B13" s="4" t="s">
        <v>82</v>
      </c>
      <c r="D13" s="53">
        <v>1783561643</v>
      </c>
      <c r="E13" s="6"/>
      <c r="F13" s="6"/>
      <c r="G13" s="6"/>
      <c r="H13" s="53">
        <v>9304629087</v>
      </c>
      <c r="I13" s="6"/>
      <c r="J13" s="91"/>
    </row>
    <row r="14" spans="2:26" s="4" customFormat="1" ht="21.75" customHeight="1" x14ac:dyDescent="0.55000000000000004">
      <c r="B14" s="4" t="s">
        <v>85</v>
      </c>
      <c r="D14" s="53">
        <v>3795502724</v>
      </c>
      <c r="E14" s="6"/>
      <c r="F14" s="6"/>
      <c r="G14" s="6"/>
      <c r="H14" s="53">
        <v>3795502724</v>
      </c>
      <c r="I14" s="6"/>
      <c r="J14" s="91"/>
    </row>
    <row r="15" spans="2:26" s="4" customFormat="1" ht="21.75" customHeight="1" x14ac:dyDescent="0.55000000000000004">
      <c r="B15" s="4" t="s">
        <v>83</v>
      </c>
      <c r="D15" s="53">
        <v>891780822</v>
      </c>
      <c r="E15" s="6"/>
      <c r="F15" s="6"/>
      <c r="G15" s="6"/>
      <c r="H15" s="53">
        <v>2610321690</v>
      </c>
      <c r="I15" s="6"/>
      <c r="J15" s="91"/>
    </row>
    <row r="16" spans="2:26" s="4" customFormat="1" ht="21.75" customHeight="1" x14ac:dyDescent="0.55000000000000004">
      <c r="B16" s="4" t="s">
        <v>87</v>
      </c>
      <c r="D16" s="53">
        <v>2209918032</v>
      </c>
      <c r="E16" s="6"/>
      <c r="F16" s="6"/>
      <c r="G16" s="6"/>
      <c r="H16" s="53">
        <v>2209918032</v>
      </c>
      <c r="I16" s="6"/>
      <c r="J16" s="91"/>
    </row>
    <row r="17" spans="2:10" s="4" customFormat="1" ht="21.75" customHeight="1" x14ac:dyDescent="0.55000000000000004">
      <c r="B17" s="4" t="s">
        <v>89</v>
      </c>
      <c r="D17" s="53">
        <v>0</v>
      </c>
      <c r="E17" s="6"/>
      <c r="F17" s="6"/>
      <c r="G17" s="6"/>
      <c r="H17" s="53">
        <v>2132470077</v>
      </c>
      <c r="I17" s="6"/>
      <c r="J17" s="91"/>
    </row>
    <row r="18" spans="2:10" s="4" customFormat="1" ht="21.75" customHeight="1" x14ac:dyDescent="0.55000000000000004">
      <c r="B18" s="4" t="s">
        <v>88</v>
      </c>
      <c r="D18" s="53">
        <v>0</v>
      </c>
      <c r="E18" s="6"/>
      <c r="F18" s="6"/>
      <c r="G18" s="6"/>
      <c r="H18" s="53">
        <v>1604258312</v>
      </c>
      <c r="I18" s="6"/>
      <c r="J18" s="91"/>
    </row>
    <row r="19" spans="2:10" s="4" customFormat="1" ht="21.75" customHeight="1" x14ac:dyDescent="0.55000000000000004">
      <c r="B19" s="4" t="s">
        <v>77</v>
      </c>
      <c r="D19" s="53">
        <v>2646405</v>
      </c>
      <c r="E19" s="6"/>
      <c r="F19" s="6"/>
      <c r="G19" s="6"/>
      <c r="H19" s="53">
        <v>70839577</v>
      </c>
      <c r="I19" s="6"/>
      <c r="J19" s="91"/>
    </row>
    <row r="20" spans="2:10" s="4" customFormat="1" ht="21.75" customHeight="1" x14ac:dyDescent="0.55000000000000004">
      <c r="B20" s="4" t="s">
        <v>81</v>
      </c>
      <c r="D20" s="53">
        <v>15820129</v>
      </c>
      <c r="E20" s="6"/>
      <c r="F20" s="6"/>
      <c r="G20" s="6"/>
      <c r="H20" s="53">
        <v>64232909</v>
      </c>
      <c r="I20" s="6"/>
      <c r="J20" s="91"/>
    </row>
    <row r="21" spans="2:10" s="4" customFormat="1" ht="21.75" customHeight="1" x14ac:dyDescent="0.55000000000000004">
      <c r="B21" s="4" t="s">
        <v>80</v>
      </c>
      <c r="D21" s="53">
        <v>117597</v>
      </c>
      <c r="E21" s="6"/>
      <c r="F21" s="6"/>
      <c r="G21" s="6"/>
      <c r="H21" s="53">
        <v>60043842</v>
      </c>
      <c r="I21" s="6"/>
      <c r="J21" s="91"/>
    </row>
    <row r="22" spans="2:10" s="4" customFormat="1" ht="21.75" customHeight="1" x14ac:dyDescent="0.55000000000000004">
      <c r="B22" s="4" t="s">
        <v>78</v>
      </c>
      <c r="D22" s="53">
        <v>13918546</v>
      </c>
      <c r="E22" s="6"/>
      <c r="F22" s="6"/>
      <c r="G22" s="6"/>
      <c r="H22" s="53">
        <v>27873110</v>
      </c>
      <c r="I22" s="6"/>
      <c r="J22" s="6"/>
    </row>
    <row r="23" spans="2:10" s="4" customFormat="1" ht="21.75" customHeight="1" x14ac:dyDescent="0.55000000000000004">
      <c r="B23" s="4" t="s">
        <v>74</v>
      </c>
      <c r="D23" s="53">
        <v>29923</v>
      </c>
      <c r="E23" s="6"/>
      <c r="F23" s="6"/>
      <c r="G23" s="6"/>
      <c r="H23" s="53">
        <v>213993</v>
      </c>
      <c r="I23" s="6"/>
      <c r="J23" s="6"/>
    </row>
    <row r="24" spans="2:10" s="4" customFormat="1" ht="21.75" customHeight="1" x14ac:dyDescent="0.55000000000000004">
      <c r="B24" s="4" t="s">
        <v>76</v>
      </c>
      <c r="D24" s="53">
        <v>1632</v>
      </c>
      <c r="E24" s="6"/>
      <c r="F24" s="6"/>
      <c r="G24" s="6"/>
      <c r="H24" s="53">
        <v>9432</v>
      </c>
      <c r="I24" s="6"/>
      <c r="J24" s="6"/>
    </row>
    <row r="25" spans="2:10" s="4" customFormat="1" ht="21.75" customHeight="1" x14ac:dyDescent="0.55000000000000004">
      <c r="D25" s="53"/>
      <c r="E25" s="6"/>
      <c r="F25" s="6"/>
      <c r="G25" s="6"/>
      <c r="H25" s="53"/>
      <c r="I25" s="6"/>
      <c r="J25" s="6"/>
    </row>
    <row r="26" spans="2:10" ht="21.75" customHeight="1" thickBot="1" x14ac:dyDescent="0.6">
      <c r="B26" s="123" t="s">
        <v>39</v>
      </c>
      <c r="C26" s="123"/>
      <c r="D26" s="54">
        <f>SUM(D10:D24)</f>
        <v>11240935220</v>
      </c>
      <c r="E26" s="55"/>
      <c r="F26" s="56"/>
      <c r="G26" s="55"/>
      <c r="H26" s="54">
        <f>SUM(H10:H24)</f>
        <v>62355235989</v>
      </c>
      <c r="I26" s="55"/>
      <c r="J26" s="56"/>
    </row>
    <row r="27" spans="2:10" ht="81.75" customHeight="1" thickTop="1" x14ac:dyDescent="0.55000000000000004"/>
    <row r="28" spans="2:10" ht="30" x14ac:dyDescent="0.75">
      <c r="D28" s="31">
        <v>7</v>
      </c>
    </row>
  </sheetData>
  <sortState ref="B10:J22">
    <sortCondition descending="1" ref="H10:H22"/>
  </sortState>
  <mergeCells count="13">
    <mergeCell ref="B2:J2"/>
    <mergeCell ref="B3:J3"/>
    <mergeCell ref="B4:J4"/>
    <mergeCell ref="B26:C26"/>
    <mergeCell ref="H9"/>
    <mergeCell ref="J9"/>
    <mergeCell ref="H8:J8"/>
    <mergeCell ref="B9"/>
    <mergeCell ref="B8:C8"/>
    <mergeCell ref="D9"/>
    <mergeCell ref="F9"/>
    <mergeCell ref="D8:F8"/>
    <mergeCell ref="B6:J6"/>
  </mergeCells>
  <printOptions horizontalCentered="1" verticalCentered="1"/>
  <pageMargins left="0.7" right="0.7" top="0" bottom="0" header="0.3" footer="0.3"/>
  <pageSetup paperSize="9" scale="72" orientation="landscape" r:id="rId1"/>
  <rowBreaks count="1" manualBreakCount="1">
    <brk id="1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17"/>
  <sheetViews>
    <sheetView rightToLeft="1" view="pageBreakPreview" zoomScaleNormal="100" zoomScaleSheetLayoutView="100" workbookViewId="0">
      <selection activeCell="A18" sqref="A18"/>
    </sheetView>
  </sheetViews>
  <sheetFormatPr defaultColWidth="9.125" defaultRowHeight="21" x14ac:dyDescent="0.55000000000000004"/>
  <cols>
    <col min="1" max="1" width="2.625" style="2" customWidth="1"/>
    <col min="2" max="2" width="47.875" style="2" bestFit="1" customWidth="1"/>
    <col min="3" max="3" width="1" style="2" customWidth="1"/>
    <col min="4" max="4" width="17.875" style="2" bestFit="1" customWidth="1"/>
    <col min="5" max="5" width="1" style="2" customWidth="1"/>
    <col min="6" max="6" width="23.875" style="2" customWidth="1"/>
    <col min="7" max="8" width="1" style="2" customWidth="1"/>
    <col min="9" max="9" width="9.125" style="2" customWidth="1"/>
    <col min="10" max="16384" width="9.125" style="2"/>
  </cols>
  <sheetData>
    <row r="2" spans="2:27" ht="30" x14ac:dyDescent="0.55000000000000004">
      <c r="B2" s="98" t="s">
        <v>48</v>
      </c>
      <c r="C2" s="98"/>
      <c r="D2" s="98"/>
      <c r="E2" s="98"/>
      <c r="F2" s="98"/>
      <c r="G2" s="98"/>
    </row>
    <row r="3" spans="2:27" ht="30" x14ac:dyDescent="0.55000000000000004">
      <c r="B3" s="98" t="s">
        <v>24</v>
      </c>
      <c r="C3" s="98"/>
      <c r="D3" s="98"/>
      <c r="E3" s="98"/>
      <c r="F3" s="98"/>
      <c r="G3" s="98"/>
    </row>
    <row r="4" spans="2:27" ht="30" x14ac:dyDescent="0.55000000000000004">
      <c r="B4" s="98" t="s">
        <v>71</v>
      </c>
      <c r="C4" s="98"/>
      <c r="D4" s="98"/>
      <c r="E4" s="98"/>
      <c r="F4" s="98"/>
      <c r="G4" s="98"/>
    </row>
    <row r="5" spans="2:27" ht="64.5" customHeight="1" x14ac:dyDescent="0.55000000000000004"/>
    <row r="6" spans="2:27" ht="30" x14ac:dyDescent="0.55000000000000004">
      <c r="B6" s="12" t="s">
        <v>63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2:27" ht="30" x14ac:dyDescent="0.55000000000000004">
      <c r="B7" s="12"/>
      <c r="D7" s="126" t="s">
        <v>26</v>
      </c>
      <c r="E7" s="11"/>
      <c r="F7" s="93" t="s">
        <v>67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2:27" s="4" customFormat="1" ht="23.25" customHeight="1" x14ac:dyDescent="0.6">
      <c r="B8" s="126" t="s">
        <v>64</v>
      </c>
      <c r="C8" s="84"/>
      <c r="D8" s="127"/>
      <c r="E8" s="84"/>
      <c r="F8" s="86" t="s">
        <v>72</v>
      </c>
      <c r="G8" s="23"/>
    </row>
    <row r="9" spans="2:27" s="4" customFormat="1" ht="30" x14ac:dyDescent="0.55000000000000004">
      <c r="B9" s="127" t="s">
        <v>64</v>
      </c>
      <c r="C9" s="84"/>
      <c r="D9" s="86" t="s">
        <v>21</v>
      </c>
      <c r="E9" s="87"/>
      <c r="F9" s="86" t="s">
        <v>21</v>
      </c>
      <c r="G9" s="6"/>
    </row>
    <row r="10" spans="2:27" s="4" customFormat="1" x14ac:dyDescent="0.55000000000000004">
      <c r="B10" s="4" t="s">
        <v>65</v>
      </c>
      <c r="D10" s="85">
        <v>0</v>
      </c>
      <c r="E10" s="85"/>
      <c r="F10" s="85">
        <v>34952098</v>
      </c>
      <c r="G10" s="6"/>
    </row>
    <row r="11" spans="2:27" s="4" customFormat="1" ht="12" customHeight="1" x14ac:dyDescent="0.55000000000000004">
      <c r="D11" s="85"/>
      <c r="E11" s="85"/>
      <c r="F11" s="85"/>
      <c r="G11" s="6"/>
    </row>
    <row r="12" spans="2:27" ht="24.75" thickBot="1" x14ac:dyDescent="0.65">
      <c r="B12" s="16" t="s">
        <v>39</v>
      </c>
      <c r="D12" s="88">
        <f>SUM(D10:D11)</f>
        <v>0</v>
      </c>
      <c r="E12" s="88"/>
      <c r="F12" s="88">
        <f>SUM(F10:F11)</f>
        <v>34952098</v>
      </c>
      <c r="G12" s="35"/>
    </row>
    <row r="13" spans="2:27" ht="21.75" thickTop="1" x14ac:dyDescent="0.55000000000000004">
      <c r="D13" s="3"/>
    </row>
    <row r="17" spans="1:6" ht="27" customHeight="1" x14ac:dyDescent="0.75">
      <c r="A17" s="119">
        <v>8</v>
      </c>
      <c r="B17" s="119"/>
      <c r="C17" s="119"/>
      <c r="D17" s="119"/>
      <c r="E17" s="119"/>
      <c r="F17" s="119"/>
    </row>
  </sheetData>
  <mergeCells count="6">
    <mergeCell ref="B2:G2"/>
    <mergeCell ref="B3:G3"/>
    <mergeCell ref="B4:G4"/>
    <mergeCell ref="B8:B9"/>
    <mergeCell ref="A17:F17"/>
    <mergeCell ref="D7:D8"/>
  </mergeCells>
  <printOptions horizontalCentered="1" vertic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صفحه اول </vt:lpstr>
      <vt:lpstr>سرمایه گذاری ها</vt:lpstr>
      <vt:lpstr>سهام پروژه</vt:lpstr>
      <vt:lpstr>گواهی سپرده</vt:lpstr>
      <vt:lpstr>سپرده</vt:lpstr>
      <vt:lpstr>جمع درآمدها</vt:lpstr>
      <vt:lpstr>سود اوراق بهادار و سپرده بانکی</vt:lpstr>
      <vt:lpstr>درآمد سپرده بانکی</vt:lpstr>
      <vt:lpstr>سایر درآمدها</vt:lpstr>
      <vt:lpstr>'جمع درآمدها'!Print_Area</vt:lpstr>
      <vt:lpstr>'سرمایه گذاری ها'!Print_Area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Almas</cp:lastModifiedBy>
  <cp:lastPrinted>2024-06-30T11:03:14Z</cp:lastPrinted>
  <dcterms:created xsi:type="dcterms:W3CDTF">2021-12-28T12:49:50Z</dcterms:created>
  <dcterms:modified xsi:type="dcterms:W3CDTF">2024-06-30T11:52:29Z</dcterms:modified>
</cp:coreProperties>
</file>