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تیر\سپهر\"/>
    </mc:Choice>
  </mc:AlternateContent>
  <xr:revisionPtr revIDLastSave="0" documentId="13_ncr:1_{3BC8A01C-9204-4F9F-8EFA-E3C0C845222B}" xr6:coauthVersionLast="47" xr6:coauthVersionMax="47" xr10:uidLastSave="{00000000-0000-0000-0000-000000000000}"/>
  <bookViews>
    <workbookView xWindow="-60" yWindow="-60" windowWidth="28920" windowHeight="15720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7" l="1"/>
  <c r="L26" i="7"/>
  <c r="J26" i="7"/>
  <c r="H26" i="7"/>
  <c r="D26" i="7"/>
  <c r="H26" i="13"/>
  <c r="D26" i="13"/>
  <c r="D24" i="6"/>
  <c r="F24" i="6"/>
  <c r="H24" i="6"/>
  <c r="J24" i="6" l="1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F26" i="7"/>
  <c r="G26" i="7"/>
  <c r="I26" i="7"/>
  <c r="M26" i="7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AA12" i="1"/>
  <c r="L11" i="6"/>
  <c r="F9" i="15"/>
  <c r="G17" i="16"/>
  <c r="M14" i="16"/>
  <c r="M17" i="16" s="1"/>
  <c r="K17" i="16"/>
  <c r="I17" i="16"/>
  <c r="Q14" i="16" l="1"/>
  <c r="L12" i="6"/>
  <c r="L16" i="6"/>
  <c r="L20" i="6"/>
  <c r="L13" i="6"/>
  <c r="L17" i="6"/>
  <c r="L21" i="6"/>
  <c r="L15" i="6"/>
  <c r="L19" i="6"/>
  <c r="L23" i="6"/>
  <c r="L14" i="6"/>
  <c r="L18" i="6"/>
  <c r="L22" i="6"/>
  <c r="H12" i="15"/>
  <c r="H11" i="15"/>
  <c r="AA14" i="1"/>
  <c r="AF15" i="5"/>
  <c r="AA13" i="1"/>
  <c r="AA11" i="1"/>
  <c r="F14" i="15"/>
  <c r="H9" i="15"/>
  <c r="Q17" i="16"/>
  <c r="Q16" i="16"/>
  <c r="Q15" i="16"/>
  <c r="Q13" i="16"/>
  <c r="L24" i="6" l="1"/>
  <c r="H14" i="15"/>
  <c r="AA16" i="1"/>
</calcChain>
</file>

<file path=xl/sharedStrings.xml><?xml version="1.0" encoding="utf-8"?>
<sst xmlns="http://schemas.openxmlformats.org/spreadsheetml/2006/main" count="296" uniqueCount="90">
  <si>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</si>
  <si>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</si>
  <si>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</si>
  <si>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</si>
  <si>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</si>
  <si>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</si>
  <si>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</si>
  <si>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</si>
  <si>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</si>
  <si>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</si>
  <si>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</si>
  <si>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</si>
  <si>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</si>
  <si>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</si>
  <si>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</si>
  <si>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</si>
  <si>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</si>
  <si>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</si>
  <si>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</si>
  <si>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</si>
  <si>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</si>
  <si>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</si>
  <si>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</si>
  <si>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</si>
  <si>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</si>
  <si>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</si>
  <si>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</si>
  <si>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</si>
  <si>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</si>
  <si>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</si>
  <si>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</si>
  <si>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</si>
  <si>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</si>
  <si>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</si>
  <si>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</si>
  <si>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</si>
  <si>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</si>
  <si>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</si>
  <si>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</si>
  <si>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</si>
  <si>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</si>
  <si>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</si>
  <si>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</si>
  <si>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</si>
  <si>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</si>
  <si>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</si>
  <si>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</si>
  <si>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</si>
  <si>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</si>
  <si>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</si>
  <si>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</si>
  <si>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</si>
  <si>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</si>
  <si>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</si>
  <si>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</si>
  <si>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</si>
  <si>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</si>
  <si>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</si>
  <si>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</si>
  <si>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</si>
  <si>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</si>
  <si>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</si>
  <si>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</si>
  <si>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</si>
  <si>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</si>
  <si>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</si>
  <si>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</si>
  <si>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 xml:space="preserve"> 1403/03/31</t>
  </si>
  <si>
    <t>برای ماه منتهی به 1403/04/31</t>
  </si>
  <si>
    <t xml:space="preserve"> 1403/04/31</t>
  </si>
  <si>
    <t>برای ماه منتهی به  1403/04/31</t>
  </si>
  <si>
    <t>1403/04/31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</si>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</sst>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3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190053</xdr:colOff>
      <xdr:row>60</xdr:row>
      <xdr:rowOff>149679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0B2FF7-A07F-F357-8A90-C6BE607D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124054" y="0"/>
          <a:ext cx="8150232" cy="11579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Z41"/>
  <sheetViews>
    <sheetView showGridLines="0" rightToLeft="1" view="pageBreakPreview" topLeftCell="A31" zoomScale="70" zoomScaleNormal="100" zoomScaleSheetLayoutView="70" workbookViewId="0">
      <selection activeCell="U52" sqref="U52"/>
    </sheetView>
  </sheetViews>
  <sheetFormatPr defaultRowHeight="15"/>
  <cols>
    <col min="14" max="14" width="3.42578125" customWidth="1"/>
  </cols>
  <sheetData>
    <row r="41" spans="26:26">
      <c r="Z41" t="s">
        <v>50</v>
      </c>
    </row>
  </sheetData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zoomScale="85" zoomScaleNormal="85" zoomScaleSheetLayoutView="85" workbookViewId="0">
      <selection activeCell="Q14" sqref="Q14"/>
    </sheetView>
  </sheetViews>
  <sheetFormatPr defaultColWidth="9.140625" defaultRowHeight="21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98" t="s">
        <v>48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3:17" ht="30">
      <c r="C3" s="98" t="s">
        <v>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3:17" ht="30">
      <c r="C4" s="98" t="s">
        <v>68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102" t="s">
        <v>40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9" spans="3:17" s="6" customFormat="1" ht="34.5" customHeight="1">
      <c r="C9" s="99" t="s">
        <v>44</v>
      </c>
      <c r="D9" s="99" t="s">
        <v>67</v>
      </c>
      <c r="E9" s="99" t="s">
        <v>2</v>
      </c>
      <c r="F9" s="99" t="s">
        <v>2</v>
      </c>
      <c r="G9" s="99" t="s">
        <v>2</v>
      </c>
      <c r="I9" s="99" t="s">
        <v>3</v>
      </c>
      <c r="J9" s="99" t="s">
        <v>3</v>
      </c>
      <c r="K9" s="99" t="s">
        <v>3</v>
      </c>
      <c r="M9" s="99" t="s">
        <v>69</v>
      </c>
      <c r="N9" s="99" t="s">
        <v>4</v>
      </c>
      <c r="O9" s="99" t="s">
        <v>4</v>
      </c>
      <c r="P9" s="99" t="s">
        <v>4</v>
      </c>
      <c r="Q9" s="99" t="s">
        <v>4</v>
      </c>
    </row>
    <row r="10" spans="3:17" s="26" customFormat="1" ht="24">
      <c r="C10" s="99"/>
      <c r="D10" s="70"/>
      <c r="E10" s="100" t="s">
        <v>6</v>
      </c>
      <c r="F10" s="70"/>
      <c r="G10" s="100" t="s">
        <v>7</v>
      </c>
      <c r="I10" s="100" t="s">
        <v>45</v>
      </c>
      <c r="J10" s="70"/>
      <c r="K10" s="100" t="s">
        <v>46</v>
      </c>
      <c r="M10" s="100" t="s">
        <v>6</v>
      </c>
      <c r="N10" s="70"/>
      <c r="O10" s="100" t="s">
        <v>7</v>
      </c>
      <c r="Q10" s="100" t="s">
        <v>11</v>
      </c>
    </row>
    <row r="11" spans="3:17" s="26" customFormat="1" ht="24">
      <c r="C11" s="99"/>
      <c r="D11" s="71"/>
      <c r="E11" s="101" t="s">
        <v>6</v>
      </c>
      <c r="F11" s="71"/>
      <c r="G11" s="101" t="s">
        <v>7</v>
      </c>
      <c r="I11" s="101"/>
      <c r="J11" s="71"/>
      <c r="K11" s="101"/>
      <c r="M11" s="101" t="s">
        <v>6</v>
      </c>
      <c r="N11" s="71"/>
      <c r="O11" s="101" t="s">
        <v>7</v>
      </c>
      <c r="Q11" s="101" t="s">
        <v>11</v>
      </c>
    </row>
    <row r="12" spans="3:17" ht="9" customHeight="1">
      <c r="C12" s="24"/>
      <c r="E12" s="3"/>
      <c r="G12" s="3"/>
      <c r="I12" s="3"/>
      <c r="K12" s="3"/>
      <c r="M12" s="3"/>
      <c r="O12" s="3"/>
      <c r="Q12" s="8"/>
    </row>
    <row r="13" spans="3:17">
      <c r="C13" s="2" t="s">
        <v>61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0.27476047149072125</v>
      </c>
    </row>
    <row r="14" spans="3:17">
      <c r="C14" s="2" t="s">
        <v>47</v>
      </c>
      <c r="E14" s="3">
        <f>سپرده!D24</f>
        <v>524056387595</v>
      </c>
      <c r="G14" s="3">
        <f>E14</f>
        <v>524056387595</v>
      </c>
      <c r="I14" s="3">
        <f>سپرده!F24</f>
        <v>26939113250</v>
      </c>
      <c r="K14" s="3">
        <f>سپرده!H24</f>
        <v>23088757510</v>
      </c>
      <c r="M14" s="3">
        <f>سپرده!J24</f>
        <v>527906743335</v>
      </c>
      <c r="O14" s="3">
        <f>سپرده!J24</f>
        <v>527906743335</v>
      </c>
      <c r="Q14" s="8">
        <f>O14/$O$17</f>
        <v>0.72523952850927875</v>
      </c>
    </row>
    <row r="15" spans="3:17" hidden="1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39</v>
      </c>
      <c r="D17" s="3"/>
      <c r="E17" s="9">
        <f>SUM(E12:E16)</f>
        <v>724056387595</v>
      </c>
      <c r="F17" s="3"/>
      <c r="G17" s="9">
        <f>SUM(G12:G16)</f>
        <v>724056387595</v>
      </c>
      <c r="H17" s="3"/>
      <c r="I17" s="9">
        <f>SUM(I12:I16)</f>
        <v>26939113250</v>
      </c>
      <c r="J17" s="3"/>
      <c r="K17" s="9">
        <f>SUM(K12:K16)</f>
        <v>23088757510</v>
      </c>
      <c r="L17" s="3"/>
      <c r="M17" s="9">
        <f>SUM(M12:M16)</f>
        <v>727906743335</v>
      </c>
      <c r="N17" s="3"/>
      <c r="O17" s="9">
        <f>SUM(O12:O16)</f>
        <v>727906743335</v>
      </c>
      <c r="P17" s="3"/>
      <c r="Q17" s="17">
        <f t="shared" ref="Q17" si="0">O17/$O$17</f>
        <v>1</v>
      </c>
    </row>
    <row r="18" spans="3:17" ht="21.75" thickTop="1">
      <c r="Q18" s="8"/>
    </row>
    <row r="20" spans="3:17" ht="171" customHeight="1"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3:17" ht="30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A14" sqref="C11:AA14"/>
    </sheetView>
  </sheetViews>
  <sheetFormatPr defaultColWidth="9.140625" defaultRowHeight="33"/>
  <cols>
    <col min="1" max="1" width="2.5703125" style="30" customWidth="1"/>
    <col min="2" max="2" width="1.28515625" style="30" customWidth="1"/>
    <col min="3" max="3" width="46.28515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6.140625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6.140625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16.85546875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>
      <c r="C2" s="104" t="s">
        <v>48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3:27" ht="46.5">
      <c r="C3" s="104" t="s">
        <v>0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3:27" ht="46.5">
      <c r="C4" s="104" t="s">
        <v>70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3:27" ht="147" customHeight="1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>
      <c r="C6" s="103" t="s">
        <v>52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8" spans="3:27" s="41" customFormat="1" ht="34.5" customHeight="1">
      <c r="C8" s="111" t="s">
        <v>1</v>
      </c>
      <c r="E8" s="110" t="s">
        <v>67</v>
      </c>
      <c r="F8" s="110" t="s">
        <v>2</v>
      </c>
      <c r="G8" s="110" t="s">
        <v>2</v>
      </c>
      <c r="H8" s="110" t="s">
        <v>2</v>
      </c>
      <c r="I8" s="110" t="s">
        <v>2</v>
      </c>
      <c r="J8" s="105"/>
      <c r="K8" s="110" t="s">
        <v>3</v>
      </c>
      <c r="L8" s="110" t="s">
        <v>3</v>
      </c>
      <c r="M8" s="110" t="s">
        <v>3</v>
      </c>
      <c r="N8" s="110" t="s">
        <v>3</v>
      </c>
      <c r="O8" s="110" t="s">
        <v>3</v>
      </c>
      <c r="P8" s="110" t="s">
        <v>3</v>
      </c>
      <c r="Q8" s="110" t="s">
        <v>3</v>
      </c>
      <c r="R8" s="105"/>
      <c r="S8" s="110" t="s">
        <v>69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Y8" s="110" t="s">
        <v>4</v>
      </c>
      <c r="Z8" s="110" t="s">
        <v>4</v>
      </c>
      <c r="AA8" s="110" t="s">
        <v>4</v>
      </c>
    </row>
    <row r="9" spans="3:27" s="41" customFormat="1" ht="44.25" customHeight="1">
      <c r="C9" s="111" t="s">
        <v>1</v>
      </c>
      <c r="D9" s="105"/>
      <c r="E9" s="108" t="s">
        <v>5</v>
      </c>
      <c r="F9" s="106"/>
      <c r="G9" s="108" t="s">
        <v>6</v>
      </c>
      <c r="H9" s="42"/>
      <c r="I9" s="108" t="s">
        <v>7</v>
      </c>
      <c r="J9" s="105"/>
      <c r="K9" s="108" t="s">
        <v>8</v>
      </c>
      <c r="L9" s="108" t="s">
        <v>8</v>
      </c>
      <c r="M9" s="108" t="s">
        <v>8</v>
      </c>
      <c r="N9" s="42"/>
      <c r="O9" s="108" t="s">
        <v>9</v>
      </c>
      <c r="P9" s="108" t="s">
        <v>9</v>
      </c>
      <c r="Q9" s="108" t="s">
        <v>9</v>
      </c>
      <c r="R9" s="105"/>
      <c r="S9" s="108" t="s">
        <v>5</v>
      </c>
      <c r="T9" s="106"/>
      <c r="U9" s="108" t="s">
        <v>10</v>
      </c>
      <c r="V9" s="106"/>
      <c r="W9" s="108" t="s">
        <v>6</v>
      </c>
      <c r="X9" s="106"/>
      <c r="Y9" s="108" t="s">
        <v>7</v>
      </c>
      <c r="Z9" s="105"/>
      <c r="AA9" s="108" t="s">
        <v>11</v>
      </c>
    </row>
    <row r="10" spans="3:27" s="41" customFormat="1" ht="54" customHeight="1">
      <c r="C10" s="111" t="s">
        <v>1</v>
      </c>
      <c r="D10" s="105"/>
      <c r="E10" s="109" t="s">
        <v>5</v>
      </c>
      <c r="F10" s="107"/>
      <c r="G10" s="109" t="s">
        <v>6</v>
      </c>
      <c r="H10" s="43"/>
      <c r="I10" s="109" t="s">
        <v>7</v>
      </c>
      <c r="J10" s="105"/>
      <c r="K10" s="109" t="s">
        <v>5</v>
      </c>
      <c r="L10" s="43"/>
      <c r="M10" s="109" t="s">
        <v>6</v>
      </c>
      <c r="N10" s="43"/>
      <c r="O10" s="109" t="s">
        <v>5</v>
      </c>
      <c r="P10" s="43"/>
      <c r="Q10" s="109" t="s">
        <v>12</v>
      </c>
      <c r="R10" s="105"/>
      <c r="S10" s="109" t="s">
        <v>5</v>
      </c>
      <c r="T10" s="107"/>
      <c r="U10" s="109" t="s">
        <v>10</v>
      </c>
      <c r="V10" s="107"/>
      <c r="W10" s="109" t="s">
        <v>6</v>
      </c>
      <c r="X10" s="107"/>
      <c r="Y10" s="109" t="s">
        <v>7</v>
      </c>
      <c r="Z10" s="105"/>
      <c r="AA10" s="109" t="s">
        <v>11</v>
      </c>
    </row>
    <row r="11" spans="3:27">
      <c r="C11" s="44" t="s">
        <v>51</v>
      </c>
      <c r="E11" s="45"/>
      <c r="G11" s="45">
        <v>80000000000</v>
      </c>
      <c r="I11" s="45">
        <v>80000000000</v>
      </c>
      <c r="K11" s="45"/>
      <c r="M11" s="45"/>
      <c r="O11" s="45"/>
      <c r="Q11" s="45"/>
      <c r="S11" s="45"/>
      <c r="U11" s="45"/>
      <c r="W11" s="45">
        <v>80000000000</v>
      </c>
      <c r="Y11" s="45">
        <v>80000000000</v>
      </c>
      <c r="AA11" s="46">
        <f>Y11/'سرمایه گذاری ها'!$O$17</f>
        <v>0.10990418859628849</v>
      </c>
    </row>
    <row r="12" spans="3:27">
      <c r="C12" s="30" t="s">
        <v>55</v>
      </c>
      <c r="E12" s="45"/>
      <c r="G12" s="45">
        <v>70000000000</v>
      </c>
      <c r="I12" s="45">
        <v>70000000000</v>
      </c>
      <c r="K12" s="45"/>
      <c r="M12" s="45"/>
      <c r="O12" s="45"/>
      <c r="Q12" s="45"/>
      <c r="S12" s="45"/>
      <c r="U12" s="45"/>
      <c r="W12" s="45">
        <v>70000000000</v>
      </c>
      <c r="Y12" s="45">
        <v>70000000000</v>
      </c>
      <c r="AA12" s="46">
        <f>Y12/'سرمایه گذاری ها'!$O$17</f>
        <v>9.6166165021752431E-2</v>
      </c>
    </row>
    <row r="13" spans="3:27">
      <c r="C13" s="30" t="s">
        <v>53</v>
      </c>
      <c r="E13" s="45"/>
      <c r="G13" s="45">
        <v>30000000000</v>
      </c>
      <c r="I13" s="45">
        <v>30000000000</v>
      </c>
      <c r="K13" s="45"/>
      <c r="M13" s="45"/>
      <c r="O13" s="45"/>
      <c r="Q13" s="45"/>
      <c r="S13" s="45"/>
      <c r="U13" s="45"/>
      <c r="W13" s="45">
        <v>30000000000</v>
      </c>
      <c r="Y13" s="45">
        <v>30000000000</v>
      </c>
      <c r="AA13" s="46">
        <f>Y13/'سرمایه گذاری ها'!$O$17</f>
        <v>4.1214070723608186E-2</v>
      </c>
    </row>
    <row r="14" spans="3:27">
      <c r="C14" s="30" t="s">
        <v>62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2.7476047149072123E-2</v>
      </c>
    </row>
    <row r="15" spans="3:27" ht="18" customHeight="1">
      <c r="E15" s="45"/>
      <c r="G15" s="45"/>
      <c r="I15" s="45"/>
      <c r="K15" s="45"/>
      <c r="M15" s="45"/>
      <c r="O15" s="45"/>
      <c r="Q15" s="45"/>
      <c r="S15" s="45"/>
      <c r="U15" s="45"/>
      <c r="W15" s="45"/>
      <c r="Y15" s="45"/>
      <c r="AA15" s="46"/>
    </row>
    <row r="16" spans="3:27" ht="33.75" thickBot="1">
      <c r="C16" s="30" t="s">
        <v>39</v>
      </c>
      <c r="E16" s="47"/>
      <c r="F16" s="45"/>
      <c r="G16" s="47">
        <f>SUM(G11:G14)</f>
        <v>200000000000</v>
      </c>
      <c r="H16" s="47"/>
      <c r="I16" s="47">
        <f>SUM(I11:I14)</f>
        <v>200000000000</v>
      </c>
      <c r="J16" s="45"/>
      <c r="K16" s="47">
        <f>SUM(K11:K14)</f>
        <v>0</v>
      </c>
      <c r="L16" s="47"/>
      <c r="M16" s="47">
        <f>SUM(M11:M14)</f>
        <v>0</v>
      </c>
      <c r="N16" s="47"/>
      <c r="O16" s="47">
        <f>SUM(O11:O14)</f>
        <v>0</v>
      </c>
      <c r="P16" s="47"/>
      <c r="Q16" s="47">
        <f>SUM(Q11:Q14)</f>
        <v>0</v>
      </c>
      <c r="R16" s="45"/>
      <c r="S16" s="47">
        <f>SUM(S11:S14)</f>
        <v>0</v>
      </c>
      <c r="T16" s="47"/>
      <c r="U16" s="47">
        <f>SUM(U11:U14)</f>
        <v>0</v>
      </c>
      <c r="V16" s="47"/>
      <c r="W16" s="47">
        <f>SUM(W11:W14)</f>
        <v>200000000000</v>
      </c>
      <c r="X16" s="47"/>
      <c r="Y16" s="47">
        <f>SUM(Y11:Y14)</f>
        <v>200000000000</v>
      </c>
      <c r="Z16" s="45"/>
      <c r="AA16" s="49">
        <f>SUM(AA11:AA14)</f>
        <v>0.27476047149072125</v>
      </c>
    </row>
    <row r="17" spans="15:15" ht="63.75" customHeight="1" thickTop="1"/>
    <row r="18" spans="15:15" ht="30.75" customHeight="1">
      <c r="O18" s="62">
        <v>2</v>
      </c>
    </row>
  </sheetData>
  <sortState xmlns:xlrd2="http://schemas.microsoft.com/office/spreadsheetml/2017/richdata2" ref="C11:AA14">
    <sortCondition descending="1" ref="Y11:Y14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3" t="s">
        <v>48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2:32" ht="39"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2:32" ht="39">
      <c r="B4" s="113" t="s">
        <v>70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2:32" ht="39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>
      <c r="B8" s="114" t="s">
        <v>56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</row>
    <row r="10" spans="2:32" s="13" customFormat="1" ht="33" customHeight="1">
      <c r="B10" s="110" t="s">
        <v>16</v>
      </c>
      <c r="C10" s="110" t="s">
        <v>16</v>
      </c>
      <c r="D10" s="110" t="s">
        <v>16</v>
      </c>
      <c r="E10" s="110" t="s">
        <v>16</v>
      </c>
      <c r="F10" s="110" t="s">
        <v>16</v>
      </c>
      <c r="G10" s="110" t="s">
        <v>16</v>
      </c>
      <c r="H10" s="110" t="s">
        <v>16</v>
      </c>
      <c r="I10" s="110" t="s">
        <v>16</v>
      </c>
      <c r="J10" s="110" t="s">
        <v>16</v>
      </c>
      <c r="K10" s="75"/>
      <c r="L10" s="110" t="s">
        <v>67</v>
      </c>
      <c r="M10" s="110" t="s">
        <v>2</v>
      </c>
      <c r="N10" s="110" t="s">
        <v>2</v>
      </c>
      <c r="O10" s="110" t="s">
        <v>2</v>
      </c>
      <c r="P10" s="110" t="s">
        <v>2</v>
      </c>
      <c r="Q10" s="75"/>
      <c r="R10" s="110" t="s">
        <v>3</v>
      </c>
      <c r="S10" s="110" t="s">
        <v>3</v>
      </c>
      <c r="T10" s="110" t="s">
        <v>3</v>
      </c>
      <c r="U10" s="110" t="s">
        <v>3</v>
      </c>
      <c r="V10" s="110" t="s">
        <v>3</v>
      </c>
      <c r="W10" s="110" t="s">
        <v>3</v>
      </c>
      <c r="X10" s="110" t="s">
        <v>3</v>
      </c>
      <c r="Y10" s="75"/>
      <c r="Z10" s="110" t="s">
        <v>69</v>
      </c>
      <c r="AA10" s="110" t="s">
        <v>4</v>
      </c>
      <c r="AB10" s="110" t="s">
        <v>4</v>
      </c>
      <c r="AC10" s="110" t="s">
        <v>4</v>
      </c>
      <c r="AD10" s="110" t="s">
        <v>4</v>
      </c>
      <c r="AE10" s="110" t="s">
        <v>4</v>
      </c>
      <c r="AF10" s="110" t="s">
        <v>4</v>
      </c>
    </row>
    <row r="11" spans="2:32" s="13" customFormat="1" ht="29.25" customHeight="1">
      <c r="B11" s="108" t="s">
        <v>17</v>
      </c>
      <c r="C11" s="76"/>
      <c r="D11" s="108" t="s">
        <v>42</v>
      </c>
      <c r="E11" s="76"/>
      <c r="F11" s="108" t="s">
        <v>15</v>
      </c>
      <c r="G11" s="76"/>
      <c r="H11" s="108" t="s">
        <v>18</v>
      </c>
      <c r="I11" s="76"/>
      <c r="J11" s="108" t="s">
        <v>13</v>
      </c>
      <c r="K11" s="75"/>
      <c r="L11" s="108" t="s">
        <v>5</v>
      </c>
      <c r="M11" s="76"/>
      <c r="N11" s="108" t="s">
        <v>6</v>
      </c>
      <c r="O11" s="76"/>
      <c r="P11" s="108" t="s">
        <v>7</v>
      </c>
      <c r="Q11" s="75"/>
      <c r="R11" s="108" t="s">
        <v>8</v>
      </c>
      <c r="S11" s="108" t="s">
        <v>8</v>
      </c>
      <c r="T11" s="108" t="s">
        <v>8</v>
      </c>
      <c r="U11" s="76"/>
      <c r="V11" s="108" t="s">
        <v>9</v>
      </c>
      <c r="W11" s="108" t="s">
        <v>9</v>
      </c>
      <c r="X11" s="108" t="s">
        <v>9</v>
      </c>
      <c r="Y11" s="75"/>
      <c r="Z11" s="108" t="s">
        <v>5</v>
      </c>
      <c r="AA11" s="76"/>
      <c r="AB11" s="108" t="s">
        <v>6</v>
      </c>
      <c r="AC11" s="76"/>
      <c r="AD11" s="108" t="s">
        <v>7</v>
      </c>
      <c r="AE11" s="76"/>
      <c r="AF11" s="108" t="s">
        <v>19</v>
      </c>
    </row>
    <row r="12" spans="2:32" s="13" customFormat="1" ht="49.5" customHeight="1">
      <c r="B12" s="109" t="s">
        <v>17</v>
      </c>
      <c r="C12" s="77"/>
      <c r="D12" s="109" t="s">
        <v>14</v>
      </c>
      <c r="E12" s="77"/>
      <c r="F12" s="109" t="s">
        <v>15</v>
      </c>
      <c r="G12" s="77"/>
      <c r="H12" s="109" t="s">
        <v>18</v>
      </c>
      <c r="I12" s="77"/>
      <c r="J12" s="109" t="s">
        <v>13</v>
      </c>
      <c r="K12" s="75"/>
      <c r="L12" s="109" t="s">
        <v>5</v>
      </c>
      <c r="M12" s="77"/>
      <c r="N12" s="109" t="s">
        <v>6</v>
      </c>
      <c r="O12" s="77"/>
      <c r="P12" s="109" t="s">
        <v>7</v>
      </c>
      <c r="Q12" s="75"/>
      <c r="R12" s="109" t="s">
        <v>5</v>
      </c>
      <c r="S12" s="77"/>
      <c r="T12" s="109" t="s">
        <v>6</v>
      </c>
      <c r="U12" s="77"/>
      <c r="V12" s="109" t="s">
        <v>5</v>
      </c>
      <c r="W12" s="77"/>
      <c r="X12" s="109" t="s">
        <v>12</v>
      </c>
      <c r="Y12" s="75"/>
      <c r="Z12" s="109" t="s">
        <v>5</v>
      </c>
      <c r="AA12" s="77"/>
      <c r="AB12" s="109" t="s">
        <v>6</v>
      </c>
      <c r="AC12" s="77"/>
      <c r="AD12" s="109" t="s">
        <v>7</v>
      </c>
      <c r="AE12" s="77"/>
      <c r="AF12" s="109" t="s">
        <v>19</v>
      </c>
    </row>
    <row r="13" spans="2:32" s="69" customFormat="1" ht="64.5" customHeight="1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>
      <c r="B15" s="112" t="s">
        <v>39</v>
      </c>
      <c r="C15" s="112"/>
      <c r="D15" s="112"/>
      <c r="E15" s="112"/>
      <c r="F15" s="112"/>
      <c r="G15" s="112"/>
      <c r="H15" s="112"/>
      <c r="I15" s="112"/>
      <c r="J15" s="112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/>
    <row r="18" spans="16:16" ht="177.75" customHeight="1"/>
    <row r="27" spans="16:16" ht="33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5"/>
  <sheetViews>
    <sheetView rightToLeft="1" view="pageBreakPreview" zoomScale="80" zoomScaleNormal="80" zoomScaleSheetLayoutView="80" workbookViewId="0">
      <selection activeCell="J24" sqref="J24"/>
    </sheetView>
  </sheetViews>
  <sheetFormatPr defaultColWidth="9.140625" defaultRowHeight="22.5" customHeight="1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>
      <c r="B2" s="98" t="s">
        <v>48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20" ht="22.5" customHeight="1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20" ht="22.5" customHeight="1">
      <c r="B4" s="98" t="s">
        <v>70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20" ht="22.5" customHeight="1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>
      <c r="B6" s="102" t="s">
        <v>57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>
      <c r="B8" s="115" t="s">
        <v>20</v>
      </c>
      <c r="D8" s="99" t="s">
        <v>67</v>
      </c>
      <c r="F8" s="99" t="s">
        <v>3</v>
      </c>
      <c r="G8" s="99" t="s">
        <v>3</v>
      </c>
      <c r="H8" s="99" t="s">
        <v>3</v>
      </c>
      <c r="J8" s="99" t="s">
        <v>69</v>
      </c>
      <c r="K8" s="99" t="s">
        <v>4</v>
      </c>
      <c r="L8" s="99" t="s">
        <v>4</v>
      </c>
    </row>
    <row r="9" spans="2:20" s="4" customFormat="1" ht="22.5" customHeight="1">
      <c r="B9" s="116" t="s">
        <v>20</v>
      </c>
      <c r="D9" s="117" t="s">
        <v>21</v>
      </c>
      <c r="F9" s="117" t="s">
        <v>22</v>
      </c>
      <c r="G9" s="22"/>
      <c r="H9" s="117" t="s">
        <v>23</v>
      </c>
      <c r="J9" s="117" t="s">
        <v>21</v>
      </c>
      <c r="K9" s="22"/>
      <c r="L9" s="118" t="s">
        <v>19</v>
      </c>
    </row>
    <row r="10" spans="2:20" s="4" customFormat="1" ht="8.25" customHeight="1">
      <c r="B10" s="64"/>
      <c r="D10" s="65"/>
      <c r="F10" s="65"/>
      <c r="H10" s="65"/>
      <c r="J10" s="65"/>
      <c r="L10" s="66"/>
    </row>
    <row r="11" spans="2:20" s="4" customFormat="1" ht="22.5" customHeight="1">
      <c r="B11" s="5" t="s">
        <v>72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0.31913428763647272</v>
      </c>
    </row>
    <row r="12" spans="2:20" s="4" customFormat="1" ht="22.5" customHeight="1">
      <c r="B12" s="5" t="s">
        <v>73</v>
      </c>
      <c r="C12" s="5"/>
      <c r="D12" s="15">
        <v>171000000000</v>
      </c>
      <c r="E12" s="5"/>
      <c r="F12" s="15">
        <v>0</v>
      </c>
      <c r="G12" s="5"/>
      <c r="H12" s="15">
        <v>0</v>
      </c>
      <c r="I12" s="5"/>
      <c r="J12" s="15">
        <v>171000000000</v>
      </c>
      <c r="K12" s="5"/>
      <c r="L12" s="18">
        <f>J12/'سرمایه گذاری ها'!$O$17</f>
        <v>0.23492020312456666</v>
      </c>
    </row>
    <row r="13" spans="2:20" s="4" customFormat="1" ht="22.5" customHeight="1">
      <c r="B13" s="5" t="s">
        <v>74</v>
      </c>
      <c r="C13" s="5"/>
      <c r="D13" s="15">
        <v>70000000000</v>
      </c>
      <c r="E13" s="5"/>
      <c r="F13" s="15">
        <v>0</v>
      </c>
      <c r="G13" s="5"/>
      <c r="H13" s="15">
        <v>0</v>
      </c>
      <c r="I13" s="5"/>
      <c r="J13" s="15">
        <v>70000000000</v>
      </c>
      <c r="K13" s="5"/>
      <c r="L13" s="18">
        <f>J13/'سرمایه گذاری ها'!$O$17</f>
        <v>9.6166165021752431E-2</v>
      </c>
    </row>
    <row r="14" spans="2:20" s="4" customFormat="1" ht="22.5" customHeight="1">
      <c r="B14" s="5" t="s">
        <v>75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4.8083082510876216E-2</v>
      </c>
    </row>
    <row r="15" spans="2:20" s="4" customFormat="1" ht="22.5" customHeight="1">
      <c r="B15" s="5" t="s">
        <v>76</v>
      </c>
      <c r="C15" s="5"/>
      <c r="D15" s="15">
        <v>627539601</v>
      </c>
      <c r="E15" s="5"/>
      <c r="F15" s="15">
        <v>15087183123</v>
      </c>
      <c r="G15" s="5"/>
      <c r="H15" s="15">
        <v>8000784000</v>
      </c>
      <c r="I15" s="5"/>
      <c r="J15" s="15">
        <v>7713938724</v>
      </c>
      <c r="K15" s="5"/>
      <c r="L15" s="18">
        <f>J15/'سرمایه گذاری ها'!$O$17</f>
        <v>1.0597427204283862E-2</v>
      </c>
    </row>
    <row r="16" spans="2:20" s="4" customFormat="1" ht="22.5" customHeight="1">
      <c r="B16" s="5" t="s">
        <v>77</v>
      </c>
      <c r="C16" s="5"/>
      <c r="D16" s="15">
        <v>27885813</v>
      </c>
      <c r="E16" s="5"/>
      <c r="F16" s="15">
        <v>5902823013</v>
      </c>
      <c r="G16" s="5"/>
      <c r="H16" s="15">
        <v>0</v>
      </c>
      <c r="I16" s="5"/>
      <c r="J16" s="15">
        <v>5930708826</v>
      </c>
      <c r="K16" s="5"/>
      <c r="L16" s="18">
        <f>J16/'سرمایه گذاری ها'!$O$17</f>
        <v>8.1476217665297085E-3</v>
      </c>
    </row>
    <row r="17" spans="2:12" s="4" customFormat="1" ht="22.5" customHeight="1">
      <c r="B17" s="5" t="s">
        <v>78</v>
      </c>
      <c r="C17" s="5"/>
      <c r="D17" s="15">
        <v>2887386933</v>
      </c>
      <c r="E17" s="5"/>
      <c r="F17" s="15">
        <v>3258832353</v>
      </c>
      <c r="G17" s="5"/>
      <c r="H17" s="15">
        <v>2880832000</v>
      </c>
      <c r="I17" s="5"/>
      <c r="J17" s="15">
        <v>3265387286</v>
      </c>
      <c r="K17" s="5"/>
      <c r="L17" s="18">
        <f>J17/'سرمایه گذاری ها'!$O$17</f>
        <v>4.4859967515058332E-3</v>
      </c>
    </row>
    <row r="18" spans="2:12" s="4" customFormat="1" ht="22.5" customHeight="1">
      <c r="B18" s="5" t="s">
        <v>79</v>
      </c>
      <c r="C18" s="5"/>
      <c r="D18" s="15">
        <v>8800981228</v>
      </c>
      <c r="E18" s="5"/>
      <c r="F18" s="15">
        <v>2675342465</v>
      </c>
      <c r="G18" s="5"/>
      <c r="H18" s="15">
        <v>8800804000</v>
      </c>
      <c r="I18" s="5"/>
      <c r="J18" s="15">
        <v>2675519693</v>
      </c>
      <c r="K18" s="5"/>
      <c r="L18" s="18">
        <f>J18/'سرمایه گذاری ها'!$O$17</f>
        <v>3.6756352616569487E-3</v>
      </c>
    </row>
    <row r="19" spans="2:12" s="4" customFormat="1" ht="22.5" customHeight="1">
      <c r="B19" s="5" t="s">
        <v>80</v>
      </c>
      <c r="C19" s="5"/>
      <c r="D19" s="15">
        <v>3405029510</v>
      </c>
      <c r="E19" s="5"/>
      <c r="F19" s="15">
        <v>14400607</v>
      </c>
      <c r="G19" s="5"/>
      <c r="H19" s="15">
        <v>3405329510</v>
      </c>
      <c r="I19" s="5"/>
      <c r="J19" s="15">
        <v>14100607</v>
      </c>
      <c r="K19" s="5"/>
      <c r="L19" s="18">
        <f>J19/'سرمایه گذاری ها'!$O$17</f>
        <v>1.9371447138126822E-5</v>
      </c>
    </row>
    <row r="20" spans="2:12" s="4" customFormat="1" ht="22.5" customHeight="1">
      <c r="B20" s="5" t="s">
        <v>81</v>
      </c>
      <c r="C20" s="5"/>
      <c r="D20" s="15">
        <v>7136069</v>
      </c>
      <c r="E20" s="5"/>
      <c r="F20" s="15">
        <v>30050</v>
      </c>
      <c r="G20" s="5"/>
      <c r="H20" s="15">
        <v>504000</v>
      </c>
      <c r="I20" s="5"/>
      <c r="J20" s="15">
        <v>6662119</v>
      </c>
      <c r="K20" s="5"/>
      <c r="L20" s="18">
        <f>J20/'سرمایه گذاری ها'!$O$17</f>
        <v>9.152434787836461E-6</v>
      </c>
    </row>
    <row r="21" spans="2:12" s="4" customFormat="1" ht="22.5" customHeight="1">
      <c r="B21" s="5" t="s">
        <v>82</v>
      </c>
      <c r="C21" s="5"/>
      <c r="D21" s="15">
        <v>387494</v>
      </c>
      <c r="E21" s="5"/>
      <c r="F21" s="15">
        <v>1639</v>
      </c>
      <c r="G21" s="5"/>
      <c r="H21" s="15">
        <v>0</v>
      </c>
      <c r="I21" s="5"/>
      <c r="J21" s="15">
        <v>389133</v>
      </c>
      <c r="K21" s="5"/>
      <c r="L21" s="18">
        <f>J21/'سرمایه گذاری ها'!$O$17</f>
        <v>5.345918327629941E-7</v>
      </c>
    </row>
    <row r="22" spans="2:12" s="4" customFormat="1" ht="22.5" customHeight="1">
      <c r="B22" s="5" t="s">
        <v>83</v>
      </c>
      <c r="C22" s="5"/>
      <c r="D22" s="15">
        <v>29200</v>
      </c>
      <c r="E22" s="5"/>
      <c r="F22" s="15">
        <v>500000</v>
      </c>
      <c r="G22" s="5"/>
      <c r="H22" s="15">
        <v>504000</v>
      </c>
      <c r="I22" s="5"/>
      <c r="J22" s="15">
        <v>25200</v>
      </c>
      <c r="K22" s="5"/>
      <c r="L22" s="18">
        <f>J22/'سرمایه گذاری ها'!$O$17</f>
        <v>3.4619819407830873E-8</v>
      </c>
    </row>
    <row r="23" spans="2:12" s="4" customFormat="1" ht="22.5" customHeight="1">
      <c r="B23" s="5" t="s">
        <v>84</v>
      </c>
      <c r="C23" s="5"/>
      <c r="D23" s="15">
        <v>11747</v>
      </c>
      <c r="E23" s="5"/>
      <c r="F23" s="15">
        <v>0</v>
      </c>
      <c r="G23" s="5"/>
      <c r="H23" s="15">
        <v>0</v>
      </c>
      <c r="I23" s="5"/>
      <c r="J23" s="15">
        <v>11747</v>
      </c>
      <c r="K23" s="5"/>
      <c r="L23" s="18">
        <f>J23/'سرمایه گذاری ها'!$O$17</f>
        <v>1.613805629300751E-8</v>
      </c>
    </row>
    <row r="24" spans="2:12" ht="22.5" customHeight="1" thickBot="1">
      <c r="B24" s="36" t="s">
        <v>39</v>
      </c>
      <c r="C24" s="36"/>
      <c r="D24" s="9">
        <f>SUM(D11:D23)</f>
        <v>524056387595</v>
      </c>
      <c r="E24" s="3"/>
      <c r="F24" s="9">
        <f>SUM(F11:F23)</f>
        <v>26939113250</v>
      </c>
      <c r="G24" s="3"/>
      <c r="H24" s="9">
        <f>SUM(H11:H23)</f>
        <v>23088757510</v>
      </c>
      <c r="I24" s="3"/>
      <c r="J24" s="9">
        <f>SUM(J11:J23)</f>
        <v>527906743335</v>
      </c>
      <c r="L24" s="17">
        <f>SUM(L11:L23)</f>
        <v>0.72523952850927909</v>
      </c>
    </row>
    <row r="25" spans="2:12" ht="22.5" customHeight="1" thickTop="1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B18" sqref="B18"/>
    </sheetView>
  </sheetViews>
  <sheetFormatPr defaultColWidth="9.140625" defaultRowHeight="21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>
      <c r="B2" s="98" t="s">
        <v>48</v>
      </c>
      <c r="C2" s="98"/>
      <c r="D2" s="98"/>
      <c r="E2" s="98"/>
      <c r="F2" s="98"/>
      <c r="G2" s="98"/>
      <c r="H2" s="98"/>
      <c r="I2" s="98"/>
      <c r="J2" s="98"/>
    </row>
    <row r="3" spans="2:28" ht="30">
      <c r="B3" s="98" t="s">
        <v>24</v>
      </c>
      <c r="C3" s="98"/>
      <c r="D3" s="98"/>
      <c r="E3" s="98"/>
      <c r="F3" s="98"/>
      <c r="G3" s="98"/>
      <c r="H3" s="98"/>
      <c r="I3" s="98"/>
      <c r="J3" s="98"/>
    </row>
    <row r="4" spans="2:28" ht="30">
      <c r="B4" s="98" t="s">
        <v>70</v>
      </c>
      <c r="C4" s="98"/>
      <c r="D4" s="98"/>
      <c r="E4" s="98"/>
      <c r="F4" s="98"/>
      <c r="G4" s="98"/>
      <c r="H4" s="98"/>
      <c r="I4" s="98"/>
      <c r="J4" s="98"/>
    </row>
    <row r="5" spans="2:28" ht="64.5" customHeight="1"/>
    <row r="6" spans="2:28" ht="30">
      <c r="B6" s="102" t="s">
        <v>58</v>
      </c>
      <c r="C6" s="102"/>
      <c r="D6" s="10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D7" s="101" t="s">
        <v>26</v>
      </c>
      <c r="E7" s="101"/>
      <c r="F7" s="101"/>
      <c r="G7" s="101"/>
      <c r="H7" s="101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>
      <c r="B8" s="101" t="s">
        <v>28</v>
      </c>
      <c r="C8" s="23"/>
      <c r="D8" s="101" t="s">
        <v>21</v>
      </c>
      <c r="E8" s="23"/>
      <c r="F8" s="101" t="s">
        <v>32</v>
      </c>
      <c r="G8" s="23"/>
      <c r="H8" s="101" t="s">
        <v>11</v>
      </c>
      <c r="J8" s="89" t="s">
        <v>21</v>
      </c>
    </row>
    <row r="9" spans="2:28" s="4" customFormat="1">
      <c r="B9" s="4" t="s">
        <v>38</v>
      </c>
      <c r="D9" s="50">
        <f>'درآمد سپرده بانکی'!D26</f>
        <v>11926505761</v>
      </c>
      <c r="F9" s="25">
        <f>D9/$D$14</f>
        <v>1</v>
      </c>
      <c r="G9" s="6"/>
      <c r="H9" s="25">
        <f>D9/'سرمایه گذاری ها'!$O$17</f>
        <v>1.6384661730645816E-2</v>
      </c>
      <c r="J9" s="50">
        <f>'سود اوراق بهادار و سپرده بانکی'!N26</f>
        <v>74259112422</v>
      </c>
    </row>
    <row r="10" spans="2:28" s="4" customFormat="1">
      <c r="B10" s="4" t="s">
        <v>64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>
      <c r="D13" s="50"/>
      <c r="F13" s="25"/>
      <c r="G13" s="6"/>
      <c r="H13" s="25"/>
      <c r="J13" s="50"/>
    </row>
    <row r="14" spans="2:28" ht="24.75" thickBot="1">
      <c r="B14" s="16" t="s">
        <v>39</v>
      </c>
      <c r="D14" s="51">
        <f>SUM(D9:D12)</f>
        <v>11926505761</v>
      </c>
      <c r="E14" s="14"/>
      <c r="F14" s="37">
        <f>SUM(F9:F12)</f>
        <v>1</v>
      </c>
      <c r="G14" s="35"/>
      <c r="H14" s="38">
        <f>SUM(H9:H12)</f>
        <v>1.6384661730645816E-2</v>
      </c>
      <c r="J14" s="51">
        <f>SUM(J9:J12)</f>
        <v>74294064520</v>
      </c>
    </row>
    <row r="15" spans="2:28" ht="21.75" thickTop="1">
      <c r="D15" s="3"/>
    </row>
    <row r="16" spans="2:28">
      <c r="H16" s="2" t="s">
        <v>54</v>
      </c>
    </row>
    <row r="17" spans="2:10">
      <c r="H17" s="92"/>
    </row>
    <row r="18" spans="2:10">
      <c r="H18" s="128"/>
    </row>
    <row r="19" spans="2:10" ht="27" customHeight="1">
      <c r="B19" s="119">
        <v>5</v>
      </c>
      <c r="C19" s="119"/>
      <c r="D19" s="119"/>
      <c r="E19" s="119"/>
      <c r="F19" s="119"/>
      <c r="G19" s="119"/>
      <c r="H19" s="119"/>
      <c r="I19" s="119"/>
      <c r="J19" s="119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9"/>
  <sheetViews>
    <sheetView rightToLeft="1" view="pageBreakPreview" topLeftCell="A3" zoomScale="85" zoomScaleNormal="55" zoomScaleSheetLayoutView="85" workbookViewId="0">
      <selection activeCell="L19" sqref="L19"/>
    </sheetView>
  </sheetViews>
  <sheetFormatPr defaultColWidth="9.140625" defaultRowHeight="21.75" customHeight="1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7.8554687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7.8554687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>
      <c r="B2" s="121" t="s">
        <v>48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2:22" ht="27" customHeight="1"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2:22" ht="27" customHeight="1">
      <c r="B4" s="121" t="s">
        <v>70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2:22" s="20" customFormat="1" ht="21.75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>
      <c r="B6" s="114" t="s">
        <v>59</v>
      </c>
      <c r="C6" s="114"/>
      <c r="D6" s="114"/>
      <c r="E6" s="114"/>
      <c r="F6" s="114"/>
      <c r="G6" s="114"/>
      <c r="H6" s="114"/>
      <c r="I6" s="114"/>
      <c r="J6" s="114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>
      <c r="B8" s="96" t="s">
        <v>25</v>
      </c>
      <c r="C8" s="57"/>
      <c r="D8" s="122" t="s">
        <v>26</v>
      </c>
      <c r="E8" s="122" t="s">
        <v>26</v>
      </c>
      <c r="F8" s="122" t="s">
        <v>26</v>
      </c>
      <c r="G8" s="122" t="s">
        <v>26</v>
      </c>
      <c r="H8" s="122" t="s">
        <v>26</v>
      </c>
      <c r="I8" s="57"/>
      <c r="J8" s="122" t="s">
        <v>27</v>
      </c>
      <c r="K8" s="122" t="s">
        <v>27</v>
      </c>
      <c r="L8" s="122" t="s">
        <v>27</v>
      </c>
      <c r="M8" s="122" t="s">
        <v>27</v>
      </c>
      <c r="N8" s="122" t="s">
        <v>27</v>
      </c>
    </row>
    <row r="9" spans="2:22" s="21" customFormat="1" ht="58.5" customHeight="1">
      <c r="B9" s="120" t="s">
        <v>28</v>
      </c>
      <c r="C9" s="57"/>
      <c r="D9" s="120" t="s">
        <v>29</v>
      </c>
      <c r="E9" s="58"/>
      <c r="F9" s="120" t="s">
        <v>30</v>
      </c>
      <c r="G9" s="58"/>
      <c r="H9" s="120" t="s">
        <v>31</v>
      </c>
      <c r="I9" s="57"/>
      <c r="J9" s="120" t="s">
        <v>29</v>
      </c>
      <c r="K9" s="58"/>
      <c r="L9" s="120" t="s">
        <v>30</v>
      </c>
      <c r="M9" s="58"/>
      <c r="N9" s="120" t="s">
        <v>31</v>
      </c>
    </row>
    <row r="10" spans="2:22" s="20" customFormat="1" ht="23.25" customHeight="1">
      <c r="B10" s="59" t="s">
        <v>85</v>
      </c>
      <c r="C10" s="57"/>
      <c r="D10" s="60">
        <v>0</v>
      </c>
      <c r="E10" s="61"/>
      <c r="F10" s="60">
        <v>0</v>
      </c>
      <c r="G10" s="61"/>
      <c r="H10" s="60">
        <v>0</v>
      </c>
      <c r="I10" s="61"/>
      <c r="J10" s="60">
        <v>18253972621</v>
      </c>
      <c r="K10" s="61"/>
      <c r="L10" s="60">
        <v>0</v>
      </c>
      <c r="M10" s="61"/>
      <c r="N10" s="60">
        <v>18253972621</v>
      </c>
    </row>
    <row r="11" spans="2:22" s="20" customFormat="1" ht="23.25" customHeight="1">
      <c r="B11" s="59" t="s">
        <v>86</v>
      </c>
      <c r="C11" s="57"/>
      <c r="D11" s="60">
        <v>0</v>
      </c>
      <c r="E11" s="61"/>
      <c r="F11" s="60">
        <v>0</v>
      </c>
      <c r="G11" s="61"/>
      <c r="H11" s="60">
        <v>0</v>
      </c>
      <c r="I11" s="61"/>
      <c r="J11" s="60">
        <v>12688710146</v>
      </c>
      <c r="K11" s="61"/>
      <c r="L11" s="60">
        <v>0</v>
      </c>
      <c r="M11" s="61"/>
      <c r="N11" s="60">
        <v>12688710146</v>
      </c>
    </row>
    <row r="12" spans="2:22" s="20" customFormat="1" ht="23.25" customHeight="1">
      <c r="B12" s="59" t="s">
        <v>74</v>
      </c>
      <c r="C12" s="57"/>
      <c r="D12" s="60">
        <v>1783561643</v>
      </c>
      <c r="E12" s="61"/>
      <c r="F12" s="60">
        <v>0</v>
      </c>
      <c r="G12" s="61"/>
      <c r="H12" s="60">
        <v>1783561643</v>
      </c>
      <c r="I12" s="61"/>
      <c r="J12" s="60">
        <v>11088190730</v>
      </c>
      <c r="K12" s="61"/>
      <c r="L12" s="60">
        <v>7229636</v>
      </c>
      <c r="M12" s="61"/>
      <c r="N12" s="60">
        <v>11080961094</v>
      </c>
    </row>
    <row r="13" spans="2:22" s="20" customFormat="1" ht="23.25" customHeight="1">
      <c r="B13" s="59" t="s">
        <v>72</v>
      </c>
      <c r="C13" s="57"/>
      <c r="D13" s="60">
        <v>5902704918</v>
      </c>
      <c r="E13" s="61"/>
      <c r="F13" s="60">
        <v>0</v>
      </c>
      <c r="G13" s="61"/>
      <c r="H13" s="60">
        <v>5902704918</v>
      </c>
      <c r="I13" s="61"/>
      <c r="J13" s="60">
        <v>9698207642</v>
      </c>
      <c r="K13" s="61"/>
      <c r="L13" s="60">
        <v>11888406</v>
      </c>
      <c r="M13" s="61"/>
      <c r="N13" s="60">
        <v>9686319236</v>
      </c>
    </row>
    <row r="14" spans="2:22" s="20" customFormat="1" ht="23.25" customHeight="1">
      <c r="B14" s="59" t="s">
        <v>87</v>
      </c>
      <c r="C14" s="57"/>
      <c r="D14" s="60">
        <v>0</v>
      </c>
      <c r="E14" s="61"/>
      <c r="F14" s="60">
        <v>0</v>
      </c>
      <c r="G14" s="61"/>
      <c r="H14" s="60">
        <v>0</v>
      </c>
      <c r="I14" s="61"/>
      <c r="J14" s="60">
        <v>9532240437</v>
      </c>
      <c r="K14" s="61"/>
      <c r="L14" s="60">
        <v>0</v>
      </c>
      <c r="M14" s="61"/>
      <c r="N14" s="60">
        <v>9532240437</v>
      </c>
    </row>
    <row r="15" spans="2:22" s="20" customFormat="1" ht="23.25" customHeight="1">
      <c r="B15" s="59" t="s">
        <v>73</v>
      </c>
      <c r="C15" s="57"/>
      <c r="D15" s="60">
        <v>3331229496</v>
      </c>
      <c r="E15" s="61"/>
      <c r="F15" s="60">
        <v>0</v>
      </c>
      <c r="G15" s="61"/>
      <c r="H15" s="60">
        <v>3331229496</v>
      </c>
      <c r="I15" s="61"/>
      <c r="J15" s="60">
        <v>5541147528</v>
      </c>
      <c r="K15" s="61"/>
      <c r="L15" s="60">
        <v>0</v>
      </c>
      <c r="M15" s="61"/>
      <c r="N15" s="60">
        <v>5541147528</v>
      </c>
    </row>
    <row r="16" spans="2:22" s="20" customFormat="1" ht="23.25" customHeight="1">
      <c r="B16" s="59" t="s">
        <v>75</v>
      </c>
      <c r="C16" s="57"/>
      <c r="D16" s="60">
        <v>891780822</v>
      </c>
      <c r="E16" s="61"/>
      <c r="F16" s="60">
        <v>0</v>
      </c>
      <c r="G16" s="61"/>
      <c r="H16" s="60">
        <v>891780822</v>
      </c>
      <c r="I16" s="61"/>
      <c r="J16" s="60">
        <v>3502102512</v>
      </c>
      <c r="K16" s="61"/>
      <c r="L16" s="60">
        <v>1756529</v>
      </c>
      <c r="M16" s="61"/>
      <c r="N16" s="60">
        <v>3500345983</v>
      </c>
    </row>
    <row r="17" spans="2:14" s="20" customFormat="1" ht="23.25" customHeight="1">
      <c r="B17" s="59" t="s">
        <v>88</v>
      </c>
      <c r="C17" s="57"/>
      <c r="D17" s="60">
        <v>0</v>
      </c>
      <c r="E17" s="61"/>
      <c r="F17" s="60">
        <v>0</v>
      </c>
      <c r="G17" s="61"/>
      <c r="H17" s="60">
        <v>0</v>
      </c>
      <c r="I17" s="61"/>
      <c r="J17" s="60">
        <v>2132470077</v>
      </c>
      <c r="K17" s="61"/>
      <c r="L17" s="60">
        <v>0</v>
      </c>
      <c r="M17" s="61"/>
      <c r="N17" s="60">
        <v>2132470077</v>
      </c>
    </row>
    <row r="18" spans="2:14" s="20" customFormat="1" ht="23.25" customHeight="1">
      <c r="B18" s="59" t="s">
        <v>89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1604258312</v>
      </c>
      <c r="K18" s="61"/>
      <c r="L18" s="60">
        <v>1754757</v>
      </c>
      <c r="M18" s="61"/>
      <c r="N18" s="60">
        <v>1602503555</v>
      </c>
    </row>
    <row r="19" spans="2:14" s="20" customFormat="1" ht="23.25" customHeight="1">
      <c r="B19" s="59" t="s">
        <v>76</v>
      </c>
      <c r="C19" s="57"/>
      <c r="D19" s="60">
        <v>2657613</v>
      </c>
      <c r="E19" s="61"/>
      <c r="F19" s="60">
        <v>0</v>
      </c>
      <c r="G19" s="61"/>
      <c r="H19" s="60">
        <v>2657613</v>
      </c>
      <c r="I19" s="61"/>
      <c r="J19" s="60">
        <v>73497190</v>
      </c>
      <c r="K19" s="61"/>
      <c r="L19" s="60">
        <v>0</v>
      </c>
      <c r="M19" s="61"/>
      <c r="N19" s="60">
        <v>73497190</v>
      </c>
    </row>
    <row r="20" spans="2:14" s="20" customFormat="1" ht="23.25" customHeight="1">
      <c r="B20" s="59" t="s">
        <v>79</v>
      </c>
      <c r="C20" s="57"/>
      <c r="D20" s="60">
        <v>0</v>
      </c>
      <c r="E20" s="61"/>
      <c r="F20" s="60">
        <v>0</v>
      </c>
      <c r="G20" s="61"/>
      <c r="H20" s="60">
        <v>0</v>
      </c>
      <c r="I20" s="61"/>
      <c r="J20" s="60">
        <v>64232909</v>
      </c>
      <c r="K20" s="61"/>
      <c r="L20" s="60">
        <v>0</v>
      </c>
      <c r="M20" s="61"/>
      <c r="N20" s="60">
        <v>64232909</v>
      </c>
    </row>
    <row r="21" spans="2:14" s="20" customFormat="1" ht="23.25" customHeight="1">
      <c r="B21" s="59" t="s">
        <v>77</v>
      </c>
      <c r="C21" s="57"/>
      <c r="D21" s="60">
        <v>118095</v>
      </c>
      <c r="E21" s="61"/>
      <c r="F21" s="60">
        <v>0</v>
      </c>
      <c r="G21" s="61"/>
      <c r="H21" s="60">
        <v>118095</v>
      </c>
      <c r="I21" s="61"/>
      <c r="J21" s="60">
        <v>60161937</v>
      </c>
      <c r="K21" s="61"/>
      <c r="L21" s="60">
        <v>0</v>
      </c>
      <c r="M21" s="61"/>
      <c r="N21" s="60">
        <v>60161937</v>
      </c>
    </row>
    <row r="22" spans="2:14" s="20" customFormat="1" ht="23.25" customHeight="1">
      <c r="B22" s="59" t="s">
        <v>80</v>
      </c>
      <c r="C22" s="57"/>
      <c r="D22" s="60">
        <v>14400607</v>
      </c>
      <c r="E22" s="61"/>
      <c r="F22" s="60">
        <v>0</v>
      </c>
      <c r="G22" s="61"/>
      <c r="H22" s="60">
        <v>14400607</v>
      </c>
      <c r="I22" s="61"/>
      <c r="J22" s="60">
        <v>42273717</v>
      </c>
      <c r="K22" s="61"/>
      <c r="L22" s="60">
        <v>0</v>
      </c>
      <c r="M22" s="61"/>
      <c r="N22" s="60">
        <v>42273717</v>
      </c>
    </row>
    <row r="23" spans="2:14" s="20" customFormat="1" ht="23.25" customHeight="1">
      <c r="B23" s="59" t="s">
        <v>81</v>
      </c>
      <c r="C23" s="57"/>
      <c r="D23" s="60">
        <v>30050</v>
      </c>
      <c r="E23" s="61"/>
      <c r="F23" s="60">
        <v>0</v>
      </c>
      <c r="G23" s="61"/>
      <c r="H23" s="60">
        <v>30050</v>
      </c>
      <c r="I23" s="61"/>
      <c r="J23" s="60">
        <v>244043</v>
      </c>
      <c r="K23" s="61"/>
      <c r="L23" s="60">
        <v>0</v>
      </c>
      <c r="M23" s="61"/>
      <c r="N23" s="60">
        <v>244043</v>
      </c>
    </row>
    <row r="24" spans="2:14" s="20" customFormat="1" ht="23.25" customHeight="1">
      <c r="B24" s="59" t="s">
        <v>78</v>
      </c>
      <c r="C24" s="57"/>
      <c r="D24" s="60">
        <v>20878</v>
      </c>
      <c r="E24" s="61"/>
      <c r="F24" s="60">
        <v>0</v>
      </c>
      <c r="G24" s="61"/>
      <c r="H24" s="60">
        <v>20878</v>
      </c>
      <c r="I24" s="61"/>
      <c r="J24" s="60">
        <v>20878</v>
      </c>
      <c r="K24" s="61"/>
      <c r="L24" s="60">
        <v>0</v>
      </c>
      <c r="M24" s="61"/>
      <c r="N24" s="60">
        <v>20878</v>
      </c>
    </row>
    <row r="25" spans="2:14" s="20" customFormat="1" ht="21.75" customHeight="1">
      <c r="B25" s="57" t="s">
        <v>82</v>
      </c>
      <c r="C25" s="57"/>
      <c r="D25" s="60">
        <v>1639</v>
      </c>
      <c r="E25" s="61"/>
      <c r="F25" s="60">
        <v>0</v>
      </c>
      <c r="G25" s="61"/>
      <c r="H25" s="60">
        <v>1639</v>
      </c>
      <c r="I25" s="61"/>
      <c r="J25" s="60">
        <v>11071</v>
      </c>
      <c r="K25" s="61"/>
      <c r="L25" s="60">
        <v>0</v>
      </c>
      <c r="M25" s="61"/>
      <c r="N25" s="60">
        <v>11071</v>
      </c>
    </row>
    <row r="26" spans="2:14" s="20" customFormat="1" ht="21.75" customHeight="1" thickBot="1">
      <c r="B26" s="95" t="s">
        <v>39</v>
      </c>
      <c r="C26" s="82"/>
      <c r="D26" s="83">
        <f>SUM(D10:D25)</f>
        <v>11926505761</v>
      </c>
      <c r="E26" s="83"/>
      <c r="F26" s="83">
        <f>SUM(F10:F24)</f>
        <v>0</v>
      </c>
      <c r="G26" s="83">
        <f>SUM(G10:G24)</f>
        <v>0</v>
      </c>
      <c r="H26" s="83">
        <f>SUM(H10:H25)</f>
        <v>11926505761</v>
      </c>
      <c r="I26" s="83">
        <f>SUM(I10:I24)</f>
        <v>0</v>
      </c>
      <c r="J26" s="83">
        <f>SUM(J10:J25)</f>
        <v>74281741750</v>
      </c>
      <c r="K26" s="83"/>
      <c r="L26" s="83">
        <f>SUM(L10:L25)</f>
        <v>22629328</v>
      </c>
      <c r="M26" s="83">
        <f>SUM(M10:M24)</f>
        <v>0</v>
      </c>
      <c r="N26" s="83">
        <f>SUM(N10:N25)</f>
        <v>74259112422</v>
      </c>
    </row>
    <row r="27" spans="2:14" ht="21.75" customHeight="1" thickTop="1"/>
    <row r="28" spans="2:14" ht="190.5" customHeight="1"/>
    <row r="29" spans="2:14" ht="21.75" customHeight="1">
      <c r="D29" s="32">
        <v>6</v>
      </c>
    </row>
  </sheetData>
  <sortState xmlns:xlrd2="http://schemas.microsoft.com/office/spreadsheetml/2017/richdata2" ref="B10:T22">
    <sortCondition descending="1" ref="N10:N22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8"/>
  <sheetViews>
    <sheetView rightToLeft="1" view="pageBreakPreview" topLeftCell="A6" zoomScale="85" zoomScaleNormal="85" zoomScaleSheetLayoutView="85" workbookViewId="0">
      <selection activeCell="H27" sqref="H27"/>
    </sheetView>
  </sheetViews>
  <sheetFormatPr defaultColWidth="9.140625" defaultRowHeight="21.75" customHeight="1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98" t="s">
        <v>48</v>
      </c>
      <c r="C2" s="98"/>
      <c r="D2" s="98"/>
      <c r="E2" s="98"/>
      <c r="F2" s="98"/>
      <c r="G2" s="98"/>
      <c r="H2" s="98"/>
      <c r="I2" s="98"/>
      <c r="J2" s="98"/>
    </row>
    <row r="3" spans="2:26" ht="31.5" customHeight="1">
      <c r="B3" s="98" t="s">
        <v>24</v>
      </c>
      <c r="C3" s="98"/>
      <c r="D3" s="98"/>
      <c r="E3" s="98"/>
      <c r="F3" s="98"/>
      <c r="G3" s="98"/>
      <c r="H3" s="98"/>
      <c r="I3" s="98"/>
      <c r="J3" s="98"/>
    </row>
    <row r="4" spans="2:26" ht="31.5" customHeight="1">
      <c r="B4" s="98" t="s">
        <v>70</v>
      </c>
      <c r="C4" s="98"/>
      <c r="D4" s="98"/>
      <c r="E4" s="98"/>
      <c r="F4" s="98"/>
      <c r="G4" s="98"/>
      <c r="H4" s="98"/>
      <c r="I4" s="98"/>
      <c r="J4" s="98"/>
    </row>
    <row r="5" spans="2:26" ht="73.5" customHeight="1"/>
    <row r="6" spans="2:26" ht="30">
      <c r="B6" s="102" t="s">
        <v>60</v>
      </c>
      <c r="C6" s="102"/>
      <c r="D6" s="102"/>
      <c r="E6" s="102"/>
      <c r="F6" s="102"/>
      <c r="G6" s="102"/>
      <c r="H6" s="102"/>
      <c r="I6" s="102"/>
      <c r="J6" s="10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>
      <c r="B8" s="125" t="s">
        <v>33</v>
      </c>
      <c r="C8" s="125" t="s">
        <v>33</v>
      </c>
      <c r="D8" s="125" t="s">
        <v>26</v>
      </c>
      <c r="E8" s="125" t="s">
        <v>26</v>
      </c>
      <c r="F8" s="125" t="s">
        <v>26</v>
      </c>
      <c r="H8" s="125" t="s">
        <v>27</v>
      </c>
      <c r="I8" s="125" t="s">
        <v>27</v>
      </c>
      <c r="J8" s="125" t="s">
        <v>27</v>
      </c>
    </row>
    <row r="9" spans="2:26" s="23" customFormat="1" ht="50.25" customHeight="1">
      <c r="B9" s="124" t="s">
        <v>34</v>
      </c>
      <c r="D9" s="124" t="s">
        <v>35</v>
      </c>
      <c r="F9" s="124" t="s">
        <v>36</v>
      </c>
      <c r="H9" s="124" t="s">
        <v>35</v>
      </c>
      <c r="J9" s="124" t="s">
        <v>36</v>
      </c>
    </row>
    <row r="10" spans="2:26" s="4" customFormat="1" ht="21.75" customHeight="1">
      <c r="B10" s="27" t="s">
        <v>85</v>
      </c>
      <c r="D10" s="52">
        <v>0</v>
      </c>
      <c r="E10" s="6"/>
      <c r="F10" s="10"/>
      <c r="G10" s="6"/>
      <c r="H10" s="52">
        <v>18253972621</v>
      </c>
      <c r="I10" s="6"/>
      <c r="J10" s="90"/>
    </row>
    <row r="11" spans="2:26" s="4" customFormat="1" ht="21.75" customHeight="1">
      <c r="B11" s="4" t="s">
        <v>86</v>
      </c>
      <c r="D11" s="53">
        <v>0</v>
      </c>
      <c r="E11" s="6"/>
      <c r="F11" s="6"/>
      <c r="G11" s="6"/>
      <c r="H11" s="53">
        <v>12688710146</v>
      </c>
      <c r="I11" s="6"/>
      <c r="J11" s="91"/>
    </row>
    <row r="12" spans="2:26" s="4" customFormat="1" ht="21.75" customHeight="1">
      <c r="B12" s="4" t="s">
        <v>74</v>
      </c>
      <c r="D12" s="53">
        <v>1783561643</v>
      </c>
      <c r="E12" s="6"/>
      <c r="F12" s="6"/>
      <c r="G12" s="6"/>
      <c r="H12" s="53">
        <v>11088190730</v>
      </c>
      <c r="I12" s="6"/>
      <c r="J12" s="91"/>
    </row>
    <row r="13" spans="2:26" s="4" customFormat="1" ht="21.75" customHeight="1">
      <c r="B13" s="4" t="s">
        <v>72</v>
      </c>
      <c r="D13" s="53">
        <v>5902704918</v>
      </c>
      <c r="E13" s="6"/>
      <c r="F13" s="6"/>
      <c r="G13" s="6"/>
      <c r="H13" s="53">
        <v>9698207642</v>
      </c>
      <c r="I13" s="6"/>
      <c r="J13" s="91"/>
    </row>
    <row r="14" spans="2:26" s="4" customFormat="1" ht="21.75" customHeight="1">
      <c r="B14" s="4" t="s">
        <v>87</v>
      </c>
      <c r="D14" s="53">
        <v>0</v>
      </c>
      <c r="E14" s="6"/>
      <c r="F14" s="6"/>
      <c r="G14" s="6"/>
      <c r="H14" s="53">
        <v>9532240437</v>
      </c>
      <c r="I14" s="6"/>
      <c r="J14" s="91"/>
    </row>
    <row r="15" spans="2:26" s="4" customFormat="1" ht="21.75" customHeight="1">
      <c r="B15" s="4" t="s">
        <v>73</v>
      </c>
      <c r="D15" s="53">
        <v>3331229496</v>
      </c>
      <c r="E15" s="6"/>
      <c r="F15" s="6"/>
      <c r="G15" s="6"/>
      <c r="H15" s="53">
        <v>5541147528</v>
      </c>
      <c r="I15" s="6"/>
      <c r="J15" s="91"/>
    </row>
    <row r="16" spans="2:26" s="4" customFormat="1" ht="21.75" customHeight="1">
      <c r="B16" s="4" t="s">
        <v>75</v>
      </c>
      <c r="D16" s="53">
        <v>891780822</v>
      </c>
      <c r="E16" s="6"/>
      <c r="F16" s="6"/>
      <c r="G16" s="6"/>
      <c r="H16" s="53">
        <v>3502102512</v>
      </c>
      <c r="I16" s="6"/>
      <c r="J16" s="91"/>
    </row>
    <row r="17" spans="2:10" s="4" customFormat="1" ht="21.75" customHeight="1">
      <c r="B17" s="4" t="s">
        <v>88</v>
      </c>
      <c r="D17" s="53">
        <v>0</v>
      </c>
      <c r="E17" s="6"/>
      <c r="F17" s="6"/>
      <c r="G17" s="6"/>
      <c r="H17" s="53">
        <v>2132470077</v>
      </c>
      <c r="I17" s="6"/>
      <c r="J17" s="91"/>
    </row>
    <row r="18" spans="2:10" s="4" customFormat="1" ht="21.75" customHeight="1">
      <c r="B18" s="4" t="s">
        <v>89</v>
      </c>
      <c r="D18" s="53">
        <v>0</v>
      </c>
      <c r="E18" s="6"/>
      <c r="F18" s="6"/>
      <c r="G18" s="6"/>
      <c r="H18" s="53">
        <v>1604258312</v>
      </c>
      <c r="I18" s="6"/>
      <c r="J18" s="91"/>
    </row>
    <row r="19" spans="2:10" s="4" customFormat="1" ht="21.75" customHeight="1">
      <c r="B19" s="4" t="s">
        <v>76</v>
      </c>
      <c r="D19" s="53">
        <v>2657613</v>
      </c>
      <c r="E19" s="6"/>
      <c r="F19" s="6"/>
      <c r="G19" s="6"/>
      <c r="H19" s="53">
        <v>73497190</v>
      </c>
      <c r="I19" s="6"/>
      <c r="J19" s="91"/>
    </row>
    <row r="20" spans="2:10" s="4" customFormat="1" ht="21.75" customHeight="1">
      <c r="B20" s="4" t="s">
        <v>79</v>
      </c>
      <c r="D20" s="53">
        <v>0</v>
      </c>
      <c r="E20" s="6"/>
      <c r="F20" s="6"/>
      <c r="G20" s="6"/>
      <c r="H20" s="53">
        <v>64232909</v>
      </c>
      <c r="I20" s="6"/>
      <c r="J20" s="91"/>
    </row>
    <row r="21" spans="2:10" s="4" customFormat="1" ht="21.75" customHeight="1">
      <c r="B21" s="4" t="s">
        <v>77</v>
      </c>
      <c r="D21" s="53">
        <v>118095</v>
      </c>
      <c r="E21" s="6"/>
      <c r="F21" s="6"/>
      <c r="G21" s="6"/>
      <c r="H21" s="53">
        <v>60161937</v>
      </c>
      <c r="I21" s="6"/>
      <c r="J21" s="91"/>
    </row>
    <row r="22" spans="2:10" s="4" customFormat="1" ht="21.75" customHeight="1">
      <c r="B22" s="4" t="s">
        <v>80</v>
      </c>
      <c r="D22" s="53">
        <v>14400607</v>
      </c>
      <c r="E22" s="6"/>
      <c r="F22" s="6"/>
      <c r="G22" s="6"/>
      <c r="H22" s="53">
        <v>42273717</v>
      </c>
      <c r="I22" s="6"/>
      <c r="J22" s="6"/>
    </row>
    <row r="23" spans="2:10" s="4" customFormat="1" ht="21.75" customHeight="1">
      <c r="B23" s="4" t="s">
        <v>81</v>
      </c>
      <c r="D23" s="53">
        <v>30050</v>
      </c>
      <c r="E23" s="6"/>
      <c r="F23" s="6"/>
      <c r="G23" s="6"/>
      <c r="H23" s="53">
        <v>244043</v>
      </c>
      <c r="I23" s="6"/>
      <c r="J23" s="6"/>
    </row>
    <row r="24" spans="2:10" s="4" customFormat="1" ht="21.75" customHeight="1">
      <c r="B24" s="4" t="s">
        <v>78</v>
      </c>
      <c r="D24" s="53">
        <v>20878</v>
      </c>
      <c r="E24" s="6"/>
      <c r="F24" s="6"/>
      <c r="G24" s="6"/>
      <c r="H24" s="53">
        <v>20878</v>
      </c>
      <c r="I24" s="6"/>
      <c r="J24" s="6"/>
    </row>
    <row r="25" spans="2:10" s="4" customFormat="1" ht="21.75" customHeight="1">
      <c r="B25" s="4" t="s">
        <v>82</v>
      </c>
      <c r="D25" s="53">
        <v>1639</v>
      </c>
      <c r="E25" s="6"/>
      <c r="F25" s="6"/>
      <c r="G25" s="6"/>
      <c r="H25" s="53">
        <v>11071</v>
      </c>
      <c r="I25" s="6"/>
      <c r="J25" s="6"/>
    </row>
    <row r="26" spans="2:10" ht="21.75" customHeight="1" thickBot="1">
      <c r="B26" s="123" t="s">
        <v>39</v>
      </c>
      <c r="C26" s="123"/>
      <c r="D26" s="54">
        <f>SUM(D10:D25)</f>
        <v>11926505761</v>
      </c>
      <c r="E26" s="55"/>
      <c r="F26" s="56"/>
      <c r="G26" s="55"/>
      <c r="H26" s="54">
        <f>SUM(H10:H25)</f>
        <v>74281741750</v>
      </c>
      <c r="I26" s="55"/>
      <c r="J26" s="56"/>
    </row>
    <row r="27" spans="2:10" ht="81.75" customHeight="1" thickTop="1"/>
    <row r="28" spans="2:10" ht="30">
      <c r="D28" s="31">
        <v>7</v>
      </c>
    </row>
  </sheetData>
  <sortState xmlns:xlrd2="http://schemas.microsoft.com/office/spreadsheetml/2017/richdata2" ref="B10:J22">
    <sortCondition descending="1" ref="H10:H22"/>
  </sortState>
  <mergeCells count="13">
    <mergeCell ref="B2:J2"/>
    <mergeCell ref="B3:J3"/>
    <mergeCell ref="B4:J4"/>
    <mergeCell ref="B26:C2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2" orientation="landscape" r:id="rId1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tabSelected="1" view="pageBreakPreview" zoomScaleNormal="100" zoomScaleSheetLayoutView="100" workbookViewId="0">
      <selection activeCell="F14" sqref="F14:F16"/>
    </sheetView>
  </sheetViews>
  <sheetFormatPr defaultColWidth="9.140625"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>
      <c r="B2" s="98" t="s">
        <v>48</v>
      </c>
      <c r="C2" s="98"/>
      <c r="D2" s="98"/>
      <c r="E2" s="98"/>
      <c r="F2" s="98"/>
      <c r="G2" s="98"/>
    </row>
    <row r="3" spans="2:27" ht="30">
      <c r="B3" s="98" t="s">
        <v>24</v>
      </c>
      <c r="C3" s="98"/>
      <c r="D3" s="98"/>
      <c r="E3" s="98"/>
      <c r="F3" s="98"/>
      <c r="G3" s="98"/>
    </row>
    <row r="4" spans="2:27" ht="30">
      <c r="B4" s="98" t="s">
        <v>70</v>
      </c>
      <c r="C4" s="98"/>
      <c r="D4" s="98"/>
      <c r="E4" s="98"/>
      <c r="F4" s="98"/>
      <c r="G4" s="98"/>
    </row>
    <row r="5" spans="2:27" ht="64.5" customHeight="1"/>
    <row r="6" spans="2:27" ht="30">
      <c r="B6" s="12" t="s">
        <v>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>
      <c r="B7" s="12"/>
      <c r="D7" s="126" t="s">
        <v>26</v>
      </c>
      <c r="E7" s="11"/>
      <c r="F7" s="93" t="s">
        <v>66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>
      <c r="B8" s="126" t="s">
        <v>64</v>
      </c>
      <c r="C8" s="84"/>
      <c r="D8" s="127"/>
      <c r="E8" s="84"/>
      <c r="F8" s="86" t="s">
        <v>71</v>
      </c>
      <c r="G8" s="23"/>
    </row>
    <row r="9" spans="2:27" s="4" customFormat="1" ht="30">
      <c r="B9" s="127" t="s">
        <v>64</v>
      </c>
      <c r="C9" s="84"/>
      <c r="D9" s="86" t="s">
        <v>21</v>
      </c>
      <c r="E9" s="87"/>
      <c r="F9" s="86" t="s">
        <v>21</v>
      </c>
      <c r="G9" s="6"/>
    </row>
    <row r="10" spans="2:27" s="4" customFormat="1">
      <c r="B10" s="4" t="s">
        <v>65</v>
      </c>
      <c r="D10" s="85">
        <v>0</v>
      </c>
      <c r="E10" s="85"/>
      <c r="F10" s="85">
        <v>34952098</v>
      </c>
      <c r="G10" s="6"/>
    </row>
    <row r="11" spans="2:27" s="4" customFormat="1" ht="12" customHeight="1">
      <c r="D11" s="85"/>
      <c r="E11" s="85"/>
      <c r="F11" s="85"/>
      <c r="G11" s="6"/>
    </row>
    <row r="12" spans="2:27" ht="24.75" thickBot="1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>
      <c r="D13" s="3"/>
    </row>
    <row r="17" spans="1:6" ht="27" customHeight="1">
      <c r="A17" s="119">
        <v>8</v>
      </c>
      <c r="B17" s="119"/>
      <c r="C17" s="119"/>
      <c r="D17" s="119"/>
      <c r="E17" s="119"/>
      <c r="F17" s="119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2024-07-29T13:09:59Z</cp:lastPrinted>
  <dcterms:created xsi:type="dcterms:W3CDTF">2021-12-28T12:49:50Z</dcterms:created>
  <dcterms:modified xsi:type="dcterms:W3CDTF">2024-07-29T13:15:38Z</dcterms:modified>
</cp:coreProperties>
</file>