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Y:\Sandogh\گزارشات\گزارش ماهانه صندوق ها\1404\فروردین\سپهر\"/>
    </mc:Choice>
  </mc:AlternateContent>
  <xr:revisionPtr revIDLastSave="0" documentId="13_ncr:1_{5F5E6993-2418-4913-AE63-F4FACABBEF3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صفحه اول " sheetId="17" r:id="rId1"/>
    <sheet name="سرمایه گذاری ها" sheetId="16" r:id="rId2"/>
    <sheet name="سهام پروژه" sheetId="1" r:id="rId3"/>
    <sheet name="گواهی سپرده" sheetId="5" r:id="rId4"/>
    <sheet name="سپرده" sheetId="6" r:id="rId5"/>
    <sheet name="جمع درآمدها" sheetId="15" r:id="rId6"/>
    <sheet name="سود اوراق بهادار و سپرده بانکی" sheetId="7" r:id="rId7"/>
    <sheet name="درآمد سپرده بانکی" sheetId="13" r:id="rId8"/>
    <sheet name="سایر درآمدها" sheetId="18" r:id="rId9"/>
  </sheets>
  <definedNames>
    <definedName name="_xlnm._FilterDatabase" localSheetId="1" hidden="1">'سرمایه گذاری ها'!$E$12:$Q$15</definedName>
    <definedName name="_xlnm._FilterDatabase" localSheetId="2" hidden="1">'سهام پروژه'!$C$11:$AA$17</definedName>
    <definedName name="_xlnm.Print_Area" localSheetId="5">'جمع درآمدها'!$A$1:$J$19</definedName>
    <definedName name="_xlnm.Print_Area" localSheetId="1">'سرمایه گذاری ها'!$A$1:$S$21</definedName>
    <definedName name="_xlnm.Print_Area" localSheetId="0">'صفحه اول '!$A$1:$N$61</definedName>
  </definedNames>
  <calcPr calcId="181029"/>
</workbook>
</file>

<file path=xl/calcChain.xml><?xml version="1.0" encoding="utf-8"?>
<calcChain xmlns="http://schemas.openxmlformats.org/spreadsheetml/2006/main">
  <c r="G15" i="16" l="1"/>
  <c r="G13" i="16"/>
  <c r="D16" i="13" l="1"/>
  <c r="N16" i="7"/>
  <c r="J9" i="15" s="1"/>
  <c r="L16" i="7"/>
  <c r="J16" i="7"/>
  <c r="H16" i="7"/>
  <c r="F16" i="7"/>
  <c r="D16" i="7"/>
  <c r="D9" i="15" l="1"/>
  <c r="I18" i="1"/>
  <c r="G18" i="1"/>
  <c r="W12" i="1"/>
  <c r="Y12" i="1" s="1"/>
  <c r="D18" i="6"/>
  <c r="F18" i="6"/>
  <c r="H18" i="6"/>
  <c r="J18" i="6"/>
  <c r="W11" i="1"/>
  <c r="Y11" i="1" s="1"/>
  <c r="M18" i="1"/>
  <c r="H16" i="13"/>
  <c r="W18" i="1" l="1"/>
  <c r="Y18" i="1"/>
  <c r="F12" i="18"/>
  <c r="J10" i="15" s="1"/>
  <c r="D12" i="18"/>
  <c r="D10" i="15" s="1"/>
  <c r="D14" i="15" s="1"/>
  <c r="L15" i="5"/>
  <c r="N15" i="5"/>
  <c r="P15" i="5"/>
  <c r="R15" i="5"/>
  <c r="T15" i="5"/>
  <c r="V15" i="5"/>
  <c r="X15" i="5"/>
  <c r="Z15" i="5"/>
  <c r="AB15" i="5"/>
  <c r="AD15" i="5"/>
  <c r="E14" i="16"/>
  <c r="K18" i="1"/>
  <c r="O18" i="1"/>
  <c r="Q18" i="1"/>
  <c r="S18" i="1"/>
  <c r="U18" i="1"/>
  <c r="E16" i="16" l="1"/>
  <c r="J14" i="15"/>
  <c r="O14" i="16" l="1"/>
  <c r="G14" i="16"/>
  <c r="I14" i="16"/>
  <c r="K14" i="16"/>
  <c r="I13" i="16"/>
  <c r="K13" i="16"/>
  <c r="O16" i="16" l="1"/>
  <c r="F10" i="15"/>
  <c r="F11" i="15"/>
  <c r="F12" i="15"/>
  <c r="H10" i="15"/>
  <c r="F9" i="15"/>
  <c r="G16" i="16"/>
  <c r="M14" i="16"/>
  <c r="M16" i="16" s="1"/>
  <c r="K16" i="16"/>
  <c r="I16" i="16"/>
  <c r="L12" i="6" l="1"/>
  <c r="L16" i="6"/>
  <c r="L13" i="6"/>
  <c r="L14" i="6"/>
  <c r="L15" i="6"/>
  <c r="L11" i="6"/>
  <c r="AA15" i="1"/>
  <c r="AA13" i="1"/>
  <c r="AA14" i="1"/>
  <c r="AA16" i="1"/>
  <c r="AA12" i="1"/>
  <c r="AA11" i="1"/>
  <c r="Q14" i="16"/>
  <c r="H12" i="15"/>
  <c r="H11" i="15"/>
  <c r="AF15" i="5"/>
  <c r="F14" i="15"/>
  <c r="H9" i="15"/>
  <c r="Q16" i="16"/>
  <c r="Q15" i="16"/>
  <c r="Q13" i="16"/>
  <c r="L18" i="6" l="1"/>
  <c r="H14" i="15"/>
  <c r="AA18" i="1"/>
</calcChain>
</file>

<file path=xl/sharedStrings.xml><?xml version="1.0" encoding="utf-8"?>
<sst xmlns="http://schemas.openxmlformats.org/spreadsheetml/2006/main" count="267" uniqueCount="85">
  <si>
    <t>صورت وضعیت پورتفوی</t>
  </si>
  <si>
    <t>نام شرکت</t>
  </si>
  <si>
    <t>1400/08/30</t>
  </si>
  <si>
    <t>تغییرات طی دوره</t>
  </si>
  <si>
    <t>1400/09/30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</si>
  <si>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</si>
  <si>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</si>
  <si>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</si>
  <si>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</si>
  <si>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</si>
  <si>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</si>
  <si>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</si>
  <si>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</si>
  <si>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بورسی یا فرابورسی</t>
  </si>
  <si>
    <t>تاریخ سر رسید</t>
  </si>
  <si>
    <t>نرخ سود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</si>
  <si>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</si>
  <si>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</si>
  <si>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</si>
  <si>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</si>
  <si>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</si>
  <si>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مبلغ</t>
  </si>
  <si>
    <t>افزایش</t>
  </si>
  <si>
    <t>کاهش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</si>
  <si>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</si>
  <si>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</si>
  <si>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</si>
  <si>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</si>
  <si>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</si>
  <si>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</si>
  <si>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</si>
  <si>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</si>
  <si>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>درصد از کل درآمدها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</si>
  <si>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</si>
  <si>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</si>
  <si>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</si>
  <si>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</si>
  <si>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سرمایه‌گذاری در اوراق بهادار</t>
  </si>
  <si>
    <t>درآمد سپرده بانکی</t>
  </si>
  <si>
    <t>جمع کل</t>
  </si>
  <si>
    <t>1. سرمایه گذاری ها</t>
  </si>
  <si>
    <t>تاریخ سررسید</t>
  </si>
  <si>
    <t>طبقه دارایی</t>
  </si>
  <si>
    <t>افزایش طی دوره</t>
  </si>
  <si>
    <t>کاهش طی دوره</t>
  </si>
  <si>
    <t>سپرده های بانکی</t>
  </si>
  <si>
    <t>صندوق سرمایه‌گذاری جسورانه سپهر یکم</t>
  </si>
  <si>
    <t>سرمایه‌گذاری در سهام پروژه های سرمایه گذاری</t>
  </si>
  <si>
    <t>شرکت زیست بوم خلاق سلام</t>
  </si>
  <si>
    <t>1.1. سرمایه گذاری در سهام پروژه های سرمایه گذاری (سرمایه گذاری های جسورانه)</t>
  </si>
  <si>
    <t>شرکت هنربخشان نوین شایگان</t>
  </si>
  <si>
    <t xml:space="preserve"> </t>
  </si>
  <si>
    <t>شرکت روایتگران شهر روشن</t>
  </si>
  <si>
    <t>1.2. سرمایه گذاری در  گواهی سپرده بانکی</t>
  </si>
  <si>
    <t>1.3. سرمایه گذاری در سپرده های بانکی</t>
  </si>
  <si>
    <t>2. درآمد حاصل از سرمایه گذاری ها</t>
  </si>
  <si>
    <t>2.1. سود اوراق بدهی و سپرده های بانکی</t>
  </si>
  <si>
    <t>2.2. درآمد حاصل از سپرده های بانکی</t>
  </si>
  <si>
    <t>سرمایه گذاری های جسورانه (سهام پروژه های در جریان) *</t>
  </si>
  <si>
    <t>بازی سازان بزرگ راهی نو</t>
  </si>
  <si>
    <t>2.3. سایر درآمدها</t>
  </si>
  <si>
    <t>سایر درآمدها</t>
  </si>
  <si>
    <t>معین برای سایر درآمدهای تنزیل سود بانک</t>
  </si>
  <si>
    <t>از ابتدای سال مالی تا پایان</t>
  </si>
  <si>
    <t>شرکت توسعه ارتباطات هوشمند تبیان</t>
  </si>
  <si>
    <t xml:space="preserve">سپهرینو </t>
  </si>
  <si>
    <t xml:space="preserve"> 1403/12/30</t>
  </si>
  <si>
    <t xml:space="preserve">سپرده موسسه اعتباری ملل </t>
  </si>
  <si>
    <t xml:space="preserve">سپرده کوتاه مدت بانک خاورمیانه نیایش </t>
  </si>
  <si>
    <t xml:space="preserve">سپرده کوتاه مدت بانک ایران زمین انقلاب </t>
  </si>
  <si>
    <t xml:space="preserve">سپرده  بانک گردشگری </t>
  </si>
  <si>
    <t xml:space="preserve">سپرده بانک پاسارگاد </t>
  </si>
  <si>
    <t xml:space="preserve">سپرده  موسسه اعتباری ملل </t>
  </si>
  <si>
    <t xml:space="preserve">سپرده بانک گردشگری  </t>
  </si>
  <si>
    <t xml:space="preserve">سپرده بانک پاسارگاد  </t>
  </si>
  <si>
    <t xml:space="preserve">سپرده بانک خاورمیانه  </t>
  </si>
  <si>
    <t xml:space="preserve">سپرده بانک ایران زمین  </t>
  </si>
  <si>
    <t xml:space="preserve">سپرده موسسه اعتباری ملل  </t>
  </si>
  <si>
    <t xml:space="preserve">سپرده بانک ایران زمین </t>
  </si>
  <si>
    <t xml:space="preserve">حساب  بانک ملت  </t>
  </si>
  <si>
    <t>برای ماه منتهی به 1404/01/31</t>
  </si>
  <si>
    <t xml:space="preserve"> 1404/01/31</t>
  </si>
  <si>
    <t>برای ماه منتهی به  1404/01/31</t>
  </si>
  <si>
    <t>1404/01/31</t>
  </si>
  <si>
    <t>تامین مالی جمعی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</si>
</sst>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(* #,##0_);_(* \(#,##0\);_(* &quot;-&quot;??_);_(@_)"/>
    <numFmt numFmtId="166" formatCode="_(* #,##0.000_);_(* \(#,##0.000\);_(* &quot;-&quot;??_);_(@_)"/>
  </numFmts>
  <fonts count="19" x14ac:knownFonts="1">
    <font>
      <sz val="11"/>
      <name val="Calibri"/>
    </font>
    <font>
      <sz val="11"/>
      <name val="Calibri"/>
      <family val="2"/>
    </font>
    <font>
      <sz val="12"/>
      <name val="B Zar"/>
      <charset val="178"/>
    </font>
    <font>
      <b/>
      <sz val="18"/>
      <color rgb="FF000000"/>
      <name val="B Zar"/>
      <charset val="178"/>
    </font>
    <font>
      <b/>
      <sz val="12"/>
      <name val="B Zar"/>
      <charset val="178"/>
    </font>
    <font>
      <b/>
      <sz val="24"/>
      <color rgb="FF000000"/>
      <name val="B Zar"/>
      <charset val="178"/>
    </font>
    <font>
      <b/>
      <sz val="14"/>
      <name val="B Zar"/>
      <charset val="178"/>
    </font>
    <font>
      <b/>
      <sz val="16"/>
      <name val="B Zar"/>
      <charset val="178"/>
    </font>
    <font>
      <b/>
      <sz val="14"/>
      <color rgb="FF000000"/>
      <name val="B Zar"/>
      <charset val="178"/>
    </font>
    <font>
      <b/>
      <sz val="12"/>
      <color rgb="FF000000"/>
      <name val="B Zar"/>
      <charset val="178"/>
    </font>
    <font>
      <b/>
      <sz val="18"/>
      <name val="B Zar"/>
      <charset val="178"/>
    </font>
    <font>
      <b/>
      <sz val="20"/>
      <name val="B Zar"/>
      <charset val="178"/>
    </font>
    <font>
      <b/>
      <sz val="20"/>
      <color rgb="FF000000"/>
      <name val="B Zar"/>
      <charset val="178"/>
    </font>
    <font>
      <sz val="18"/>
      <name val="B Zar"/>
      <charset val="178"/>
    </font>
    <font>
      <b/>
      <sz val="28"/>
      <color rgb="FF000000"/>
      <name val="B Zar"/>
      <charset val="178"/>
    </font>
    <font>
      <b/>
      <sz val="24"/>
      <name val="B Zar"/>
      <charset val="178"/>
    </font>
    <font>
      <sz val="20"/>
      <name val="B Zar"/>
      <charset val="178"/>
    </font>
    <font>
      <b/>
      <sz val="18"/>
      <color rgb="FF000000"/>
      <name val="B Nazanin"/>
      <charset val="178"/>
    </font>
    <font>
      <sz val="12"/>
      <name val="B Nazanin"/>
      <charset val="17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39">
    <xf numFmtId="0" fontId="0" fillId="0" borderId="0" xfId="0"/>
    <xf numFmtId="0" fontId="2" fillId="0" borderId="0" xfId="0" applyFont="1"/>
    <xf numFmtId="0" fontId="4" fillId="0" borderId="0" xfId="0" applyFont="1"/>
    <xf numFmtId="3" fontId="4" fillId="0" borderId="0" xfId="0" applyNumberFormat="1" applyFont="1"/>
    <xf numFmtId="0" fontId="4" fillId="0" borderId="0" xfId="0" applyFont="1" applyAlignment="1">
      <alignment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/>
    </xf>
    <xf numFmtId="10" fontId="4" fillId="0" borderId="0" xfId="0" applyNumberFormat="1" applyFont="1" applyAlignment="1">
      <alignment horizontal="right"/>
    </xf>
    <xf numFmtId="3" fontId="4" fillId="0" borderId="4" xfId="0" applyNumberFormat="1" applyFont="1" applyBorder="1"/>
    <xf numFmtId="0" fontId="4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 indent="1" readingOrder="2"/>
    </xf>
    <xf numFmtId="0" fontId="2" fillId="0" borderId="0" xfId="0" applyFont="1" applyAlignment="1">
      <alignment wrapText="1"/>
    </xf>
    <xf numFmtId="0" fontId="4" fillId="0" borderId="4" xfId="0" applyFont="1" applyBorder="1"/>
    <xf numFmtId="10" fontId="4" fillId="0" borderId="4" xfId="2" applyNumberFormat="1" applyFont="1" applyBorder="1"/>
    <xf numFmtId="0" fontId="6" fillId="0" borderId="0" xfId="0" applyFont="1" applyAlignment="1">
      <alignment wrapText="1"/>
    </xf>
    <xf numFmtId="0" fontId="4" fillId="0" borderId="3" xfId="0" applyFont="1" applyBorder="1"/>
    <xf numFmtId="0" fontId="6" fillId="0" borderId="0" xfId="0" applyFont="1" applyAlignment="1">
      <alignment horizontal="center" vertical="center" wrapText="1"/>
    </xf>
    <xf numFmtId="0" fontId="4" fillId="0" borderId="3" xfId="0" applyFont="1" applyBorder="1" applyAlignment="1">
      <alignment wrapText="1"/>
    </xf>
    <xf numFmtId="0" fontId="10" fillId="0" borderId="0" xfId="0" applyFont="1"/>
    <xf numFmtId="0" fontId="5" fillId="0" borderId="0" xfId="0" applyFont="1" applyAlignment="1">
      <alignment horizontal="center" vertical="center"/>
    </xf>
    <xf numFmtId="0" fontId="11" fillId="0" borderId="0" xfId="0" applyFont="1"/>
    <xf numFmtId="0" fontId="10" fillId="0" borderId="0" xfId="0" applyFont="1" applyAlignment="1">
      <alignment horizontal="left"/>
    </xf>
    <xf numFmtId="10" fontId="6" fillId="0" borderId="0" xfId="2" applyNumberFormat="1" applyFont="1"/>
    <xf numFmtId="0" fontId="12" fillId="0" borderId="0" xfId="0" applyFont="1" applyAlignment="1">
      <alignment horizontal="right" vertical="center" indent="1" readingOrder="2"/>
    </xf>
    <xf numFmtId="0" fontId="12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/>
    <xf numFmtId="3" fontId="11" fillId="0" borderId="0" xfId="0" applyNumberFormat="1" applyFont="1"/>
    <xf numFmtId="10" fontId="11" fillId="0" borderId="0" xfId="0" applyNumberFormat="1" applyFont="1" applyAlignment="1">
      <alignment horizontal="right"/>
    </xf>
    <xf numFmtId="3" fontId="11" fillId="0" borderId="4" xfId="0" applyNumberFormat="1" applyFont="1" applyBorder="1"/>
    <xf numFmtId="0" fontId="11" fillId="0" borderId="0" xfId="0" applyFont="1" applyAlignment="1">
      <alignment horizontal="right"/>
    </xf>
    <xf numFmtId="10" fontId="11" fillId="0" borderId="4" xfId="2" applyNumberFormat="1" applyFont="1" applyBorder="1"/>
    <xf numFmtId="3" fontId="4" fillId="0" borderId="3" xfId="0" applyNumberFormat="1" applyFont="1" applyBorder="1" applyAlignment="1">
      <alignment horizontal="center" vertical="center" wrapText="1"/>
    </xf>
    <xf numFmtId="3" fontId="4" fillId="0" borderId="0" xfId="0" applyNumberFormat="1" applyFont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5" fillId="0" borderId="0" xfId="0" applyFont="1"/>
    <xf numFmtId="165" fontId="3" fillId="0" borderId="0" xfId="1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165" fontId="3" fillId="0" borderId="0" xfId="1" applyNumberFormat="1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3" fillId="0" borderId="0" xfId="0" applyFont="1" applyAlignment="1">
      <alignment vertical="center" wrapText="1"/>
    </xf>
    <xf numFmtId="165" fontId="10" fillId="0" borderId="0" xfId="1" applyNumberFormat="1" applyFont="1"/>
    <xf numFmtId="165" fontId="10" fillId="0" borderId="4" xfId="0" applyNumberFormat="1" applyFont="1" applyBorder="1"/>
    <xf numFmtId="0" fontId="16" fillId="0" borderId="0" xfId="0" applyFont="1" applyAlignment="1">
      <alignment wrapText="1"/>
    </xf>
    <xf numFmtId="0" fontId="16" fillId="0" borderId="3" xfId="0" applyFont="1" applyBorder="1" applyAlignment="1">
      <alignment wrapText="1"/>
    </xf>
    <xf numFmtId="0" fontId="16" fillId="0" borderId="1" xfId="0" applyFont="1" applyBorder="1" applyAlignment="1">
      <alignment wrapText="1"/>
    </xf>
    <xf numFmtId="0" fontId="16" fillId="0" borderId="0" xfId="0" applyFont="1" applyAlignment="1">
      <alignment vertical="center" wrapText="1"/>
    </xf>
    <xf numFmtId="10" fontId="11" fillId="0" borderId="0" xfId="2" applyNumberFormat="1" applyFont="1" applyAlignment="1">
      <alignment horizontal="center" vertical="center"/>
    </xf>
    <xf numFmtId="10" fontId="11" fillId="0" borderId="0" xfId="2" applyNumberFormat="1" applyFont="1" applyAlignment="1">
      <alignment horizontal="center"/>
    </xf>
    <xf numFmtId="10" fontId="11" fillId="0" borderId="4" xfId="2" applyNumberFormat="1" applyFont="1" applyBorder="1" applyAlignment="1">
      <alignment horizontal="center"/>
    </xf>
    <xf numFmtId="0" fontId="18" fillId="0" borderId="0" xfId="0" applyFont="1"/>
    <xf numFmtId="165" fontId="4" fillId="0" borderId="0" xfId="1" applyNumberFormat="1" applyFont="1" applyAlignment="1">
      <alignment wrapText="1"/>
    </xf>
    <xf numFmtId="0" fontId="17" fillId="0" borderId="1" xfId="0" applyFont="1" applyBorder="1" applyAlignment="1">
      <alignment horizontal="center" vertical="center"/>
    </xf>
    <xf numFmtId="0" fontId="18" fillId="0" borderId="1" xfId="0" applyFont="1" applyBorder="1"/>
    <xf numFmtId="165" fontId="4" fillId="0" borderId="4" xfId="1" applyNumberFormat="1" applyFont="1" applyBorder="1"/>
    <xf numFmtId="10" fontId="4" fillId="0" borderId="3" xfId="2" applyNumberFormat="1" applyFont="1" applyBorder="1" applyAlignment="1">
      <alignment horizontal="center" vertical="center" wrapText="1"/>
    </xf>
    <xf numFmtId="10" fontId="4" fillId="0" borderId="0" xfId="2" applyNumberFormat="1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10" fontId="4" fillId="0" borderId="0" xfId="2" applyNumberFormat="1" applyFont="1" applyBorder="1" applyAlignment="1">
      <alignment horizontal="center" vertical="center" wrapText="1"/>
    </xf>
    <xf numFmtId="3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4" fillId="0" borderId="2" xfId="0" applyFont="1" applyBorder="1" applyAlignment="1">
      <alignment wrapText="1"/>
    </xf>
    <xf numFmtId="0" fontId="9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3" fontId="4" fillId="0" borderId="0" xfId="0" applyNumberFormat="1" applyFont="1" applyAlignment="1">
      <alignment vertical="center" wrapText="1"/>
    </xf>
    <xf numFmtId="10" fontId="4" fillId="0" borderId="0" xfId="0" applyNumberFormat="1" applyFont="1" applyAlignment="1">
      <alignment vertical="center" wrapText="1"/>
    </xf>
    <xf numFmtId="0" fontId="7" fillId="0" borderId="4" xfId="0" applyFont="1" applyBorder="1" applyAlignment="1">
      <alignment vertical="center"/>
    </xf>
    <xf numFmtId="3" fontId="4" fillId="0" borderId="0" xfId="0" applyNumberFormat="1" applyFont="1" applyAlignment="1">
      <alignment horizontal="center" wrapText="1"/>
    </xf>
    <xf numFmtId="0" fontId="4" fillId="0" borderId="0" xfId="0" applyFont="1" applyAlignment="1">
      <alignment horizontal="center" vertical="center" readingOrder="2"/>
    </xf>
    <xf numFmtId="0" fontId="6" fillId="0" borderId="0" xfId="0" applyFont="1" applyAlignment="1">
      <alignment horizontal="center" vertical="center" wrapText="1" readingOrder="2"/>
    </xf>
    <xf numFmtId="0" fontId="4" fillId="0" borderId="0" xfId="0" applyFont="1" applyAlignment="1">
      <alignment horizontal="center" vertical="center" wrapText="1" readingOrder="2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right" vertical="center" indent="1" readingOrder="2"/>
    </xf>
    <xf numFmtId="0" fontId="8" fillId="0" borderId="0" xfId="0" applyFont="1" applyAlignment="1">
      <alignment horizontal="center" vertical="center" wrapText="1" readingOrder="2"/>
    </xf>
    <xf numFmtId="0" fontId="6" fillId="0" borderId="2" xfId="0" applyFont="1" applyBorder="1" applyAlignment="1">
      <alignment horizontal="center" vertical="center" wrapText="1" readingOrder="2"/>
    </xf>
    <xf numFmtId="0" fontId="7" fillId="0" borderId="0" xfId="0" applyFont="1" applyAlignment="1">
      <alignment horizontal="center" vertical="center" wrapText="1" readingOrder="2"/>
    </xf>
    <xf numFmtId="0" fontId="6" fillId="0" borderId="0" xfId="0" applyFont="1" applyAlignment="1">
      <alignment horizontal="right" vertical="center" wrapText="1" readingOrder="2"/>
    </xf>
    <xf numFmtId="3" fontId="6" fillId="0" borderId="0" xfId="0" applyNumberFormat="1" applyFont="1" applyAlignment="1">
      <alignment horizontal="left" vertical="center" wrapText="1" readingOrder="1"/>
    </xf>
    <xf numFmtId="0" fontId="6" fillId="0" borderId="0" xfId="0" applyFont="1" applyAlignment="1">
      <alignment horizontal="left" vertical="center" wrapText="1" readingOrder="1"/>
    </xf>
    <xf numFmtId="0" fontId="6" fillId="0" borderId="4" xfId="0" applyFont="1" applyBorder="1" applyAlignment="1">
      <alignment horizontal="right" vertical="center" wrapText="1" readingOrder="1"/>
    </xf>
    <xf numFmtId="0" fontId="6" fillId="0" borderId="0" xfId="0" applyFont="1" applyAlignment="1">
      <alignment horizontal="right" vertical="center" wrapText="1" readingOrder="1"/>
    </xf>
    <xf numFmtId="3" fontId="6" fillId="0" borderId="4" xfId="0" applyNumberFormat="1" applyFont="1" applyBorder="1" applyAlignment="1">
      <alignment horizontal="left" vertical="center" wrapText="1" readingOrder="1"/>
    </xf>
    <xf numFmtId="3" fontId="4" fillId="0" borderId="0" xfId="0" applyNumberFormat="1" applyFont="1" applyAlignment="1">
      <alignment horizontal="center" vertical="center" readingOrder="2"/>
    </xf>
    <xf numFmtId="0" fontId="10" fillId="0" borderId="0" xfId="0" applyFont="1" applyAlignment="1">
      <alignment horizontal="center" vertical="center" readingOrder="2"/>
    </xf>
    <xf numFmtId="0" fontId="8" fillId="0" borderId="1" xfId="0" applyFont="1" applyBorder="1" applyAlignment="1">
      <alignment horizontal="center" vertical="center"/>
    </xf>
    <xf numFmtId="10" fontId="4" fillId="0" borderId="0" xfId="0" applyNumberFormat="1" applyFont="1" applyAlignment="1">
      <alignment horizontal="center" vertical="center" wrapText="1"/>
    </xf>
    <xf numFmtId="3" fontId="6" fillId="0" borderId="4" xfId="0" applyNumberFormat="1" applyFont="1" applyBorder="1" applyAlignment="1">
      <alignment horizontal="center"/>
    </xf>
    <xf numFmtId="0" fontId="6" fillId="0" borderId="0" xfId="0" applyFont="1"/>
    <xf numFmtId="9" fontId="6" fillId="0" borderId="4" xfId="2" applyFont="1" applyFill="1" applyBorder="1" applyAlignment="1">
      <alignment horizontal="center"/>
    </xf>
    <xf numFmtId="10" fontId="6" fillId="0" borderId="0" xfId="2" applyNumberFormat="1" applyFont="1" applyFill="1"/>
    <xf numFmtId="10" fontId="6" fillId="0" borderId="4" xfId="2" applyNumberFormat="1" applyFont="1" applyFill="1" applyBorder="1" applyAlignment="1">
      <alignment horizontal="center"/>
    </xf>
    <xf numFmtId="166" fontId="4" fillId="0" borderId="0" xfId="1" applyNumberFormat="1" applyFont="1" applyFill="1"/>
    <xf numFmtId="164" fontId="4" fillId="0" borderId="0" xfId="0" applyNumberFormat="1" applyFont="1"/>
    <xf numFmtId="3" fontId="6" fillId="0" borderId="0" xfId="0" applyNumberFormat="1" applyFont="1" applyAlignment="1">
      <alignment horizontal="center" vertical="center" wrapText="1" readingOrder="1"/>
    </xf>
    <xf numFmtId="0" fontId="6" fillId="0" borderId="0" xfId="0" applyFont="1" applyAlignment="1">
      <alignment horizontal="center" vertical="center" wrapText="1" readingOrder="1"/>
    </xf>
    <xf numFmtId="10" fontId="4" fillId="0" borderId="4" xfId="2" applyNumberFormat="1" applyFont="1" applyFill="1" applyBorder="1" applyAlignment="1">
      <alignment horizontal="center"/>
    </xf>
    <xf numFmtId="3" fontId="4" fillId="0" borderId="4" xfId="0" applyNumberFormat="1" applyFont="1" applyBorder="1" applyAlignment="1">
      <alignment horizontal="center"/>
    </xf>
    <xf numFmtId="3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right" vertical="center" readingOrder="2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right" vertical="center" readingOrder="2"/>
    </xf>
    <xf numFmtId="0" fontId="12" fillId="0" borderId="0" xfId="0" applyFont="1" applyAlignment="1">
      <alignment horizont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5" fillId="0" borderId="0" xfId="0" applyFont="1" applyAlignment="1">
      <alignment horizontal="right" vertical="center" readingOrder="2"/>
    </xf>
    <xf numFmtId="0" fontId="14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horizontal="right" vertical="center" readingOrder="2"/>
    </xf>
    <xf numFmtId="0" fontId="10" fillId="0" borderId="4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8" fillId="0" borderId="2" xfId="0" applyFont="1" applyBorder="1" applyAlignment="1">
      <alignment horizontal="center" vertical="center" wrapText="1" readingOrder="2"/>
    </xf>
    <xf numFmtId="0" fontId="3" fillId="0" borderId="0" xfId="0" applyFont="1" applyAlignment="1">
      <alignment horizontal="center" vertical="center" readingOrder="2"/>
    </xf>
    <xf numFmtId="0" fontId="8" fillId="0" borderId="0" xfId="0" applyFont="1" applyAlignment="1">
      <alignment horizontal="center" vertical="center" wrapText="1" readingOrder="2"/>
    </xf>
    <xf numFmtId="0" fontId="4" fillId="0" borderId="4" xfId="0" applyFont="1" applyBorder="1" applyAlignment="1">
      <alignment horizontal="center"/>
    </xf>
    <xf numFmtId="0" fontId="8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7" fillId="0" borderId="1" xfId="0" applyFont="1" applyBorder="1" applyAlignment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14</xdr:col>
      <xdr:colOff>76199</xdr:colOff>
      <xdr:row>61</xdr:row>
      <xdr:rowOff>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C659E44-D8B0-976B-A556-F0213F46D8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79075801" y="0"/>
          <a:ext cx="8229599" cy="11620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"/>
  <sheetViews>
    <sheetView showGridLines="0" rightToLeft="1" tabSelected="1" view="pageBreakPreview" zoomScaleNormal="100" zoomScaleSheetLayoutView="100" workbookViewId="0">
      <selection activeCell="I14" sqref="I14"/>
    </sheetView>
  </sheetViews>
  <sheetFormatPr defaultRowHeight="15" x14ac:dyDescent="0.25"/>
  <cols>
    <col min="14" max="14" width="3.42578125" customWidth="1"/>
  </cols>
  <sheetData/>
  <printOptions horizontalCentered="1" verticalCentered="1"/>
  <pageMargins left="0" right="0" top="0" bottom="0" header="0" footer="0"/>
  <pageSetup paperSize="9" scale="81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C2:Q20"/>
  <sheetViews>
    <sheetView rightToLeft="1" view="pageBreakPreview" zoomScale="85" zoomScaleNormal="85" zoomScaleSheetLayoutView="85" workbookViewId="0">
      <selection activeCell="O13" sqref="O13"/>
    </sheetView>
  </sheetViews>
  <sheetFormatPr defaultColWidth="9.140625" defaultRowHeight="21" x14ac:dyDescent="0.55000000000000004"/>
  <cols>
    <col min="1" max="1" width="2.5703125" style="2" customWidth="1"/>
    <col min="2" max="2" width="1.28515625" style="2" customWidth="1"/>
    <col min="3" max="3" width="50" style="2" customWidth="1"/>
    <col min="4" max="4" width="2.28515625" style="2" bestFit="1" customWidth="1"/>
    <col min="5" max="5" width="19.28515625" style="2" bestFit="1" customWidth="1"/>
    <col min="6" max="6" width="2.28515625" style="2" bestFit="1" customWidth="1"/>
    <col min="7" max="7" width="18" style="2" customWidth="1"/>
    <col min="8" max="8" width="2.28515625" style="2" bestFit="1" customWidth="1"/>
    <col min="9" max="9" width="18.28515625" style="2" bestFit="1" customWidth="1"/>
    <col min="10" max="10" width="2.28515625" style="2" bestFit="1" customWidth="1"/>
    <col min="11" max="11" width="17.5703125" style="2" bestFit="1" customWidth="1"/>
    <col min="12" max="12" width="2.28515625" style="2" bestFit="1" customWidth="1"/>
    <col min="13" max="13" width="18.140625" style="2" customWidth="1"/>
    <col min="14" max="14" width="2.28515625" style="2" bestFit="1" customWidth="1"/>
    <col min="15" max="15" width="18.42578125" style="2" customWidth="1"/>
    <col min="16" max="16" width="2.28515625" style="2" bestFit="1" customWidth="1"/>
    <col min="17" max="17" width="19.42578125" style="6" customWidth="1"/>
    <col min="18" max="18" width="1" style="2" customWidth="1"/>
    <col min="19" max="19" width="3.5703125" style="2" customWidth="1"/>
    <col min="20" max="16384" width="9.140625" style="2"/>
  </cols>
  <sheetData>
    <row r="2" spans="3:17" ht="30" x14ac:dyDescent="0.55000000000000004">
      <c r="C2" s="109" t="s">
        <v>46</v>
      </c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</row>
    <row r="3" spans="3:17" ht="30" x14ac:dyDescent="0.55000000000000004">
      <c r="C3" s="109" t="s">
        <v>0</v>
      </c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</row>
    <row r="4" spans="3:17" ht="30" x14ac:dyDescent="0.55000000000000004">
      <c r="C4" s="109" t="s">
        <v>80</v>
      </c>
      <c r="D4" s="109"/>
      <c r="E4" s="109"/>
      <c r="F4" s="109"/>
      <c r="G4" s="109"/>
      <c r="H4" s="109"/>
      <c r="I4" s="109"/>
      <c r="J4" s="109"/>
      <c r="K4" s="109"/>
      <c r="L4" s="109"/>
      <c r="M4" s="109"/>
      <c r="N4" s="109"/>
      <c r="O4" s="109"/>
      <c r="P4" s="109"/>
      <c r="Q4" s="109"/>
    </row>
    <row r="5" spans="3:17" ht="30" x14ac:dyDescent="0.55000000000000004"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</row>
    <row r="6" spans="3:17" ht="30" x14ac:dyDescent="0.55000000000000004"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</row>
    <row r="7" spans="3:17" ht="30" x14ac:dyDescent="0.55000000000000004">
      <c r="C7" s="113" t="s">
        <v>40</v>
      </c>
      <c r="D7" s="113"/>
      <c r="E7" s="113"/>
      <c r="F7" s="113"/>
      <c r="G7" s="113"/>
      <c r="H7" s="113"/>
      <c r="I7" s="113"/>
      <c r="J7" s="113"/>
      <c r="K7" s="113"/>
      <c r="L7" s="113"/>
      <c r="M7" s="113"/>
      <c r="N7" s="113"/>
      <c r="O7" s="113"/>
      <c r="P7" s="113"/>
      <c r="Q7" s="113"/>
    </row>
    <row r="9" spans="3:17" s="5" customFormat="1" ht="34.5" customHeight="1" x14ac:dyDescent="0.25">
      <c r="C9" s="110" t="s">
        <v>42</v>
      </c>
      <c r="D9" s="110" t="s">
        <v>66</v>
      </c>
      <c r="E9" s="110" t="s">
        <v>2</v>
      </c>
      <c r="F9" s="110" t="s">
        <v>2</v>
      </c>
      <c r="G9" s="110" t="s">
        <v>2</v>
      </c>
      <c r="I9" s="110" t="s">
        <v>3</v>
      </c>
      <c r="J9" s="110" t="s">
        <v>3</v>
      </c>
      <c r="K9" s="110" t="s">
        <v>3</v>
      </c>
      <c r="M9" s="110" t="s">
        <v>81</v>
      </c>
      <c r="N9" s="110" t="s">
        <v>4</v>
      </c>
      <c r="O9" s="110" t="s">
        <v>4</v>
      </c>
      <c r="P9" s="110" t="s">
        <v>4</v>
      </c>
      <c r="Q9" s="110" t="s">
        <v>4</v>
      </c>
    </row>
    <row r="10" spans="3:17" s="17" customFormat="1" ht="24" x14ac:dyDescent="0.25">
      <c r="C10" s="110"/>
      <c r="D10" s="46"/>
      <c r="E10" s="111" t="s">
        <v>6</v>
      </c>
      <c r="F10" s="46"/>
      <c r="G10" s="111" t="s">
        <v>7</v>
      </c>
      <c r="I10" s="111" t="s">
        <v>43</v>
      </c>
      <c r="J10" s="46"/>
      <c r="K10" s="111" t="s">
        <v>44</v>
      </c>
      <c r="M10" s="111" t="s">
        <v>6</v>
      </c>
      <c r="N10" s="46"/>
      <c r="O10" s="111" t="s">
        <v>7</v>
      </c>
      <c r="Q10" s="111" t="s">
        <v>11</v>
      </c>
    </row>
    <row r="11" spans="3:17" s="17" customFormat="1" ht="24" x14ac:dyDescent="0.25">
      <c r="C11" s="110"/>
      <c r="D11" s="47"/>
      <c r="E11" s="112" t="s">
        <v>6</v>
      </c>
      <c r="F11" s="47"/>
      <c r="G11" s="112" t="s">
        <v>7</v>
      </c>
      <c r="I11" s="112"/>
      <c r="J11" s="47"/>
      <c r="K11" s="112"/>
      <c r="M11" s="112" t="s">
        <v>6</v>
      </c>
      <c r="N11" s="47"/>
      <c r="O11" s="112" t="s">
        <v>7</v>
      </c>
      <c r="Q11" s="112" t="s">
        <v>11</v>
      </c>
    </row>
    <row r="12" spans="3:17" ht="9" customHeight="1" x14ac:dyDescent="0.55000000000000004">
      <c r="C12" s="16"/>
      <c r="E12" s="3"/>
      <c r="G12" s="3"/>
      <c r="I12" s="3"/>
      <c r="K12" s="3"/>
      <c r="M12" s="3"/>
      <c r="O12" s="3"/>
      <c r="Q12" s="7"/>
    </row>
    <row r="13" spans="3:17" x14ac:dyDescent="0.55000000000000004">
      <c r="C13" s="2" t="s">
        <v>58</v>
      </c>
      <c r="E13" s="3">
        <v>350000000000</v>
      </c>
      <c r="G13" s="3">
        <f>E13</f>
        <v>350000000000</v>
      </c>
      <c r="I13" s="3">
        <f>'سهام پروژه'!M18</f>
        <v>0</v>
      </c>
      <c r="K13" s="3">
        <f>'سهام پروژه'!Q18</f>
        <v>0</v>
      </c>
      <c r="M13" s="3">
        <v>350000000000</v>
      </c>
      <c r="O13" s="3">
        <v>350000000000</v>
      </c>
      <c r="Q13" s="7">
        <f>O13/$O$16</f>
        <v>0.44236469145819735</v>
      </c>
    </row>
    <row r="14" spans="3:17" x14ac:dyDescent="0.55000000000000004">
      <c r="C14" s="2" t="s">
        <v>45</v>
      </c>
      <c r="E14" s="3">
        <f>سپرده!D18</f>
        <v>389596567889</v>
      </c>
      <c r="G14" s="3">
        <f>E14</f>
        <v>389596567889</v>
      </c>
      <c r="I14" s="3">
        <f>سپرده!F18</f>
        <v>11608843549</v>
      </c>
      <c r="K14" s="3">
        <f>سپرده!H18</f>
        <v>3024000</v>
      </c>
      <c r="M14" s="3">
        <f>سپرده!J18</f>
        <v>401202387438</v>
      </c>
      <c r="O14" s="3">
        <f>سپرده!J18</f>
        <v>401202387438</v>
      </c>
      <c r="Q14" s="7">
        <f>O14/$O$16</f>
        <v>0.50707934380372288</v>
      </c>
    </row>
    <row r="15" spans="3:17" x14ac:dyDescent="0.55000000000000004">
      <c r="C15" s="2" t="s">
        <v>84</v>
      </c>
      <c r="E15" s="3">
        <v>20000000000</v>
      </c>
      <c r="G15" s="3">
        <f>E15</f>
        <v>20000000000</v>
      </c>
      <c r="I15" s="3">
        <v>0</v>
      </c>
      <c r="K15" s="3">
        <v>0</v>
      </c>
      <c r="M15" s="3">
        <v>40000000000</v>
      </c>
      <c r="O15" s="3">
        <v>40000000000</v>
      </c>
      <c r="Q15" s="7">
        <f>O15/$O$16</f>
        <v>5.0555964738079696E-2</v>
      </c>
    </row>
    <row r="16" spans="3:17" ht="21.75" thickBot="1" x14ac:dyDescent="0.6">
      <c r="C16" s="2" t="s">
        <v>39</v>
      </c>
      <c r="D16" s="3"/>
      <c r="E16" s="8">
        <f>SUM(E12:E15)</f>
        <v>759596567889</v>
      </c>
      <c r="F16" s="3"/>
      <c r="G16" s="8">
        <f>SUM(G12:G15)</f>
        <v>759596567889</v>
      </c>
      <c r="H16" s="3"/>
      <c r="I16" s="8">
        <f>SUM(I12:I15)</f>
        <v>11608843549</v>
      </c>
      <c r="J16" s="3"/>
      <c r="K16" s="8">
        <f>SUM(K12:K15)</f>
        <v>3024000</v>
      </c>
      <c r="L16" s="3"/>
      <c r="M16" s="8">
        <f>SUM(M12:M15)</f>
        <v>791202387438</v>
      </c>
      <c r="N16" s="3"/>
      <c r="O16" s="8">
        <f>SUM(O12:O15)</f>
        <v>791202387438</v>
      </c>
      <c r="P16" s="3"/>
      <c r="Q16" s="14">
        <f t="shared" ref="Q16" si="0">O16/$O$16</f>
        <v>1</v>
      </c>
    </row>
    <row r="17" spans="3:17" ht="21.75" thickTop="1" x14ac:dyDescent="0.55000000000000004">
      <c r="Q17" s="7"/>
    </row>
    <row r="19" spans="3:17" ht="171" customHeight="1" x14ac:dyDescent="0.55000000000000004">
      <c r="C19" s="108"/>
      <c r="D19" s="108"/>
      <c r="E19" s="108"/>
      <c r="F19" s="108"/>
      <c r="G19" s="108"/>
      <c r="H19" s="108"/>
      <c r="I19" s="108"/>
      <c r="J19" s="108"/>
      <c r="K19" s="108"/>
      <c r="L19" s="108"/>
      <c r="M19" s="108"/>
      <c r="N19" s="108"/>
      <c r="O19" s="108"/>
      <c r="P19" s="108"/>
      <c r="Q19" s="108"/>
    </row>
    <row r="20" spans="3:17" ht="30" x14ac:dyDescent="0.75">
      <c r="I20" s="19">
        <v>1</v>
      </c>
    </row>
  </sheetData>
  <sortState xmlns:xlrd2="http://schemas.microsoft.com/office/spreadsheetml/2017/richdata2" ref="C12:Q15">
    <sortCondition descending="1" ref="O12:O15"/>
  </sortState>
  <mergeCells count="16">
    <mergeCell ref="C19:Q19"/>
    <mergeCell ref="C2:Q2"/>
    <mergeCell ref="C3:Q3"/>
    <mergeCell ref="C4:Q4"/>
    <mergeCell ref="C9:C11"/>
    <mergeCell ref="D9:G9"/>
    <mergeCell ref="I9:K9"/>
    <mergeCell ref="M9:Q9"/>
    <mergeCell ref="E10:E11"/>
    <mergeCell ref="G10:G11"/>
    <mergeCell ref="Q10:Q11"/>
    <mergeCell ref="I10:I11"/>
    <mergeCell ref="K10:K11"/>
    <mergeCell ref="M10:M11"/>
    <mergeCell ref="O10:O11"/>
    <mergeCell ref="C7:Q7"/>
  </mergeCells>
  <printOptions horizontalCentered="1" verticalCentered="1"/>
  <pageMargins left="0" right="0" top="0" bottom="0" header="0" footer="0"/>
  <pageSetup paperSize="9" scale="7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C2:AA20"/>
  <sheetViews>
    <sheetView rightToLeft="1" view="pageBreakPreview" zoomScale="50" zoomScaleNormal="50" zoomScaleSheetLayoutView="50" workbookViewId="0">
      <selection activeCell="Y15" sqref="Y15"/>
    </sheetView>
  </sheetViews>
  <sheetFormatPr defaultColWidth="9.140625" defaultRowHeight="33" x14ac:dyDescent="0.8"/>
  <cols>
    <col min="1" max="1" width="2.5703125" style="21" customWidth="1"/>
    <col min="2" max="2" width="1.28515625" style="21" customWidth="1"/>
    <col min="3" max="3" width="53.140625" style="21" bestFit="1" customWidth="1"/>
    <col min="4" max="4" width="1" style="21" customWidth="1"/>
    <col min="5" max="5" width="9" style="21" bestFit="1" customWidth="1"/>
    <col min="6" max="6" width="3.5703125" style="21" bestFit="1" customWidth="1"/>
    <col min="7" max="7" width="27" style="21" bestFit="1" customWidth="1"/>
    <col min="8" max="8" width="3.5703125" style="21" bestFit="1" customWidth="1"/>
    <col min="9" max="9" width="29" style="21" bestFit="1" customWidth="1"/>
    <col min="10" max="10" width="3.5703125" style="21" bestFit="1" customWidth="1"/>
    <col min="11" max="11" width="9" style="21" bestFit="1" customWidth="1"/>
    <col min="12" max="12" width="3.5703125" style="21" bestFit="1" customWidth="1"/>
    <col min="13" max="13" width="27" style="21" bestFit="1" customWidth="1"/>
    <col min="14" max="14" width="3.5703125" style="21" bestFit="1" customWidth="1"/>
    <col min="15" max="15" width="9" style="21" bestFit="1" customWidth="1"/>
    <col min="16" max="16" width="3.42578125" style="21" bestFit="1" customWidth="1"/>
    <col min="17" max="17" width="27" style="21" bestFit="1" customWidth="1"/>
    <col min="18" max="18" width="3.5703125" style="21" bestFit="1" customWidth="1"/>
    <col min="19" max="19" width="9" style="21" bestFit="1" customWidth="1"/>
    <col min="20" max="20" width="3.5703125" style="21" bestFit="1" customWidth="1"/>
    <col min="21" max="21" width="16.28515625" style="21" bestFit="1" customWidth="1"/>
    <col min="22" max="22" width="3.5703125" style="21" bestFit="1" customWidth="1"/>
    <col min="23" max="23" width="27" style="21" bestFit="1" customWidth="1"/>
    <col min="24" max="24" width="3.5703125" style="21" bestFit="1" customWidth="1"/>
    <col min="25" max="25" width="29" style="21" bestFit="1" customWidth="1"/>
    <col min="26" max="26" width="3.5703125" style="21" bestFit="1" customWidth="1"/>
    <col min="27" max="27" width="20.140625" style="33" customWidth="1"/>
    <col min="28" max="28" width="1" style="21" customWidth="1"/>
    <col min="29" max="29" width="9.140625" style="21" customWidth="1"/>
    <col min="30" max="16384" width="9.140625" style="21"/>
  </cols>
  <sheetData>
    <row r="2" spans="3:27" ht="46.5" x14ac:dyDescent="0.8">
      <c r="C2" s="119" t="s">
        <v>46</v>
      </c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  <c r="R2" s="119"/>
      <c r="S2" s="119"/>
      <c r="T2" s="119"/>
      <c r="U2" s="119"/>
      <c r="V2" s="119"/>
      <c r="W2" s="119"/>
      <c r="X2" s="119"/>
      <c r="Y2" s="119"/>
      <c r="Z2" s="119"/>
      <c r="AA2" s="119"/>
    </row>
    <row r="3" spans="3:27" ht="46.5" x14ac:dyDescent="0.8">
      <c r="C3" s="119" t="s">
        <v>0</v>
      </c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9"/>
      <c r="Q3" s="119"/>
      <c r="R3" s="119"/>
      <c r="S3" s="119"/>
      <c r="T3" s="119"/>
      <c r="U3" s="119"/>
      <c r="V3" s="119"/>
      <c r="W3" s="119"/>
      <c r="X3" s="119"/>
      <c r="Y3" s="119"/>
      <c r="Z3" s="119"/>
      <c r="AA3" s="119"/>
    </row>
    <row r="4" spans="3:27" ht="46.5" x14ac:dyDescent="0.8">
      <c r="C4" s="119" t="s">
        <v>82</v>
      </c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O4" s="119"/>
      <c r="P4" s="119"/>
      <c r="Q4" s="119"/>
      <c r="R4" s="119"/>
      <c r="S4" s="119"/>
      <c r="T4" s="119"/>
      <c r="U4" s="119"/>
      <c r="V4" s="119"/>
      <c r="W4" s="119"/>
      <c r="X4" s="119"/>
      <c r="Y4" s="119"/>
      <c r="Z4" s="119"/>
      <c r="AA4" s="119"/>
    </row>
    <row r="5" spans="3:27" ht="147" customHeight="1" x14ac:dyDescent="0.8">
      <c r="C5" s="24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</row>
    <row r="6" spans="3:27" ht="39" x14ac:dyDescent="0.8">
      <c r="C6" s="118" t="s">
        <v>49</v>
      </c>
      <c r="D6" s="118"/>
      <c r="E6" s="118"/>
      <c r="F6" s="118"/>
      <c r="G6" s="118"/>
      <c r="H6" s="118"/>
      <c r="I6" s="118"/>
      <c r="J6" s="118"/>
      <c r="K6" s="118"/>
      <c r="L6" s="118"/>
      <c r="M6" s="118"/>
      <c r="N6" s="118"/>
      <c r="O6" s="118"/>
      <c r="P6" s="118"/>
      <c r="Q6" s="118"/>
      <c r="R6" s="118"/>
      <c r="S6" s="118"/>
      <c r="T6" s="118"/>
      <c r="U6" s="118"/>
      <c r="V6" s="118"/>
      <c r="W6" s="118"/>
      <c r="X6" s="118"/>
      <c r="Y6" s="118"/>
      <c r="Z6" s="118"/>
      <c r="AA6" s="118"/>
    </row>
    <row r="8" spans="3:27" s="26" customFormat="1" ht="34.5" customHeight="1" x14ac:dyDescent="0.25">
      <c r="C8" s="114" t="s">
        <v>1</v>
      </c>
      <c r="E8" s="117" t="s">
        <v>66</v>
      </c>
      <c r="F8" s="117" t="s">
        <v>2</v>
      </c>
      <c r="G8" s="117" t="s">
        <v>2</v>
      </c>
      <c r="H8" s="117" t="s">
        <v>2</v>
      </c>
      <c r="I8" s="117" t="s">
        <v>2</v>
      </c>
      <c r="J8" s="120"/>
      <c r="K8" s="117" t="s">
        <v>3</v>
      </c>
      <c r="L8" s="117" t="s">
        <v>3</v>
      </c>
      <c r="M8" s="117" t="s">
        <v>3</v>
      </c>
      <c r="N8" s="117" t="s">
        <v>3</v>
      </c>
      <c r="O8" s="117" t="s">
        <v>3</v>
      </c>
      <c r="P8" s="117" t="s">
        <v>3</v>
      </c>
      <c r="Q8" s="117" t="s">
        <v>3</v>
      </c>
      <c r="R8" s="120"/>
      <c r="S8" s="117" t="s">
        <v>81</v>
      </c>
      <c r="T8" s="117" t="s">
        <v>4</v>
      </c>
      <c r="U8" s="117" t="s">
        <v>4</v>
      </c>
      <c r="V8" s="117" t="s">
        <v>4</v>
      </c>
      <c r="W8" s="117" t="s">
        <v>4</v>
      </c>
      <c r="X8" s="117" t="s">
        <v>4</v>
      </c>
      <c r="Y8" s="117" t="s">
        <v>4</v>
      </c>
      <c r="Z8" s="117" t="s">
        <v>4</v>
      </c>
      <c r="AA8" s="117" t="s">
        <v>4</v>
      </c>
    </row>
    <row r="9" spans="3:27" s="26" customFormat="1" ht="44.25" customHeight="1" x14ac:dyDescent="0.25">
      <c r="C9" s="114" t="s">
        <v>1</v>
      </c>
      <c r="D9" s="120"/>
      <c r="E9" s="115" t="s">
        <v>5</v>
      </c>
      <c r="F9" s="121"/>
      <c r="G9" s="115" t="s">
        <v>6</v>
      </c>
      <c r="H9" s="27"/>
      <c r="I9" s="115" t="s">
        <v>7</v>
      </c>
      <c r="J9" s="120"/>
      <c r="K9" s="115" t="s">
        <v>8</v>
      </c>
      <c r="L9" s="115" t="s">
        <v>8</v>
      </c>
      <c r="M9" s="115" t="s">
        <v>8</v>
      </c>
      <c r="N9" s="27"/>
      <c r="O9" s="115" t="s">
        <v>9</v>
      </c>
      <c r="P9" s="115" t="s">
        <v>9</v>
      </c>
      <c r="Q9" s="115" t="s">
        <v>9</v>
      </c>
      <c r="R9" s="120"/>
      <c r="S9" s="115" t="s">
        <v>5</v>
      </c>
      <c r="T9" s="121"/>
      <c r="U9" s="115" t="s">
        <v>10</v>
      </c>
      <c r="V9" s="121"/>
      <c r="W9" s="115" t="s">
        <v>6</v>
      </c>
      <c r="X9" s="121"/>
      <c r="Y9" s="115" t="s">
        <v>7</v>
      </c>
      <c r="Z9" s="120"/>
      <c r="AA9" s="115" t="s">
        <v>11</v>
      </c>
    </row>
    <row r="10" spans="3:27" s="26" customFormat="1" ht="54" customHeight="1" x14ac:dyDescent="0.25">
      <c r="C10" s="114" t="s">
        <v>1</v>
      </c>
      <c r="D10" s="120"/>
      <c r="E10" s="116" t="s">
        <v>5</v>
      </c>
      <c r="F10" s="122"/>
      <c r="G10" s="116" t="s">
        <v>6</v>
      </c>
      <c r="H10" s="28"/>
      <c r="I10" s="116" t="s">
        <v>7</v>
      </c>
      <c r="J10" s="120"/>
      <c r="K10" s="116" t="s">
        <v>5</v>
      </c>
      <c r="L10" s="28"/>
      <c r="M10" s="116" t="s">
        <v>6</v>
      </c>
      <c r="N10" s="28"/>
      <c r="O10" s="116" t="s">
        <v>5</v>
      </c>
      <c r="P10" s="28"/>
      <c r="Q10" s="116" t="s">
        <v>12</v>
      </c>
      <c r="R10" s="120"/>
      <c r="S10" s="116" t="s">
        <v>5</v>
      </c>
      <c r="T10" s="122"/>
      <c r="U10" s="116" t="s">
        <v>10</v>
      </c>
      <c r="V10" s="122"/>
      <c r="W10" s="116" t="s">
        <v>6</v>
      </c>
      <c r="X10" s="122"/>
      <c r="Y10" s="116" t="s">
        <v>7</v>
      </c>
      <c r="Z10" s="120"/>
      <c r="AA10" s="116" t="s">
        <v>11</v>
      </c>
    </row>
    <row r="11" spans="3:27" x14ac:dyDescent="0.8">
      <c r="C11" s="29" t="s">
        <v>52</v>
      </c>
      <c r="E11" s="30"/>
      <c r="G11" s="30">
        <v>150000000000</v>
      </c>
      <c r="I11" s="30">
        <v>150000000000</v>
      </c>
      <c r="K11" s="30"/>
      <c r="M11" s="30"/>
      <c r="O11" s="30"/>
      <c r="Q11" s="30"/>
      <c r="S11" s="30"/>
      <c r="U11" s="30"/>
      <c r="W11" s="30">
        <f>M11+G11</f>
        <v>150000000000</v>
      </c>
      <c r="Y11" s="30">
        <f>W11</f>
        <v>150000000000</v>
      </c>
      <c r="AA11" s="31">
        <f>Y11/'سرمایه گذاری ها'!$O$16</f>
        <v>0.18958486776779887</v>
      </c>
    </row>
    <row r="12" spans="3:27" x14ac:dyDescent="0.8">
      <c r="C12" s="21" t="s">
        <v>64</v>
      </c>
      <c r="E12" s="30"/>
      <c r="G12" s="30">
        <v>100000000000</v>
      </c>
      <c r="I12" s="30">
        <v>100000000000</v>
      </c>
      <c r="K12" s="30"/>
      <c r="M12" s="30"/>
      <c r="O12" s="30"/>
      <c r="Q12" s="30"/>
      <c r="S12" s="30"/>
      <c r="U12" s="30"/>
      <c r="W12" s="30">
        <f>M12+G12</f>
        <v>100000000000</v>
      </c>
      <c r="Y12" s="30">
        <f>W12</f>
        <v>100000000000</v>
      </c>
      <c r="AA12" s="31">
        <f>Y12/'سرمایه گذاری ها'!$O$16</f>
        <v>0.12638991184519924</v>
      </c>
    </row>
    <row r="13" spans="3:27" x14ac:dyDescent="0.8">
      <c r="C13" s="21" t="s">
        <v>48</v>
      </c>
      <c r="E13" s="30"/>
      <c r="G13" s="30">
        <v>80000000000</v>
      </c>
      <c r="I13" s="30">
        <v>80000000000</v>
      </c>
      <c r="K13" s="30"/>
      <c r="M13" s="30"/>
      <c r="O13" s="30"/>
      <c r="Q13" s="30"/>
      <c r="S13" s="30"/>
      <c r="U13" s="30"/>
      <c r="W13" s="30">
        <v>80000000000</v>
      </c>
      <c r="Y13" s="30">
        <v>80000000000</v>
      </c>
      <c r="AA13" s="31">
        <f>Y13/'سرمایه گذاری ها'!$O$16</f>
        <v>0.10111192947615939</v>
      </c>
    </row>
    <row r="14" spans="3:27" x14ac:dyDescent="0.8">
      <c r="C14" s="21" t="s">
        <v>59</v>
      </c>
      <c r="E14" s="30"/>
      <c r="G14" s="30">
        <v>20000000000</v>
      </c>
      <c r="I14" s="30">
        <v>20000000000</v>
      </c>
      <c r="K14" s="30"/>
      <c r="M14" s="30"/>
      <c r="O14" s="30"/>
      <c r="Q14" s="30"/>
      <c r="S14" s="30"/>
      <c r="U14" s="30"/>
      <c r="W14" s="30">
        <v>20000000000</v>
      </c>
      <c r="Y14" s="30">
        <v>20000000000</v>
      </c>
      <c r="AA14" s="31">
        <f>Y14/'سرمایه گذاری ها'!$O$16</f>
        <v>2.5277982369039848E-2</v>
      </c>
    </row>
    <row r="15" spans="3:27" x14ac:dyDescent="0.8">
      <c r="C15" s="21" t="s">
        <v>65</v>
      </c>
      <c r="G15" s="30">
        <v>40000000000</v>
      </c>
      <c r="I15" s="30">
        <v>40000000000</v>
      </c>
      <c r="M15" s="30"/>
      <c r="N15" s="30"/>
      <c r="O15" s="30"/>
      <c r="P15" s="30"/>
      <c r="Q15" s="30"/>
      <c r="W15" s="30">
        <v>40000000000</v>
      </c>
      <c r="X15" s="30"/>
      <c r="Y15" s="30">
        <v>40000000000</v>
      </c>
      <c r="AA15" s="31">
        <f>Y15/'سرمایه گذاری ها'!$O$16</f>
        <v>5.0555964738079696E-2</v>
      </c>
    </row>
    <row r="16" spans="3:27" hidden="1" x14ac:dyDescent="0.8">
      <c r="C16" s="21" t="s">
        <v>50</v>
      </c>
      <c r="E16" s="30"/>
      <c r="G16" s="30">
        <v>0</v>
      </c>
      <c r="I16" s="30">
        <v>0</v>
      </c>
      <c r="K16" s="30"/>
      <c r="M16" s="30"/>
      <c r="O16" s="30"/>
      <c r="Q16" s="30"/>
      <c r="S16" s="30"/>
      <c r="U16" s="30"/>
      <c r="W16" s="30">
        <v>0</v>
      </c>
      <c r="Y16" s="30">
        <v>0</v>
      </c>
      <c r="AA16" s="31">
        <f>Y16/'سرمایه گذاری ها'!$O$16</f>
        <v>0</v>
      </c>
    </row>
    <row r="17" spans="3:27" ht="18" customHeight="1" x14ac:dyDescent="0.8">
      <c r="E17" s="30"/>
      <c r="G17" s="30"/>
      <c r="I17" s="30"/>
      <c r="K17" s="30"/>
      <c r="M17" s="30"/>
      <c r="O17" s="30"/>
      <c r="Q17" s="30"/>
      <c r="S17" s="30"/>
      <c r="U17" s="30"/>
      <c r="W17" s="30"/>
      <c r="Y17" s="30"/>
      <c r="AA17" s="31"/>
    </row>
    <row r="18" spans="3:27" ht="33.75" thickBot="1" x14ac:dyDescent="0.85">
      <c r="C18" s="21" t="s">
        <v>39</v>
      </c>
      <c r="E18" s="32"/>
      <c r="F18" s="30"/>
      <c r="G18" s="32">
        <f>SUM(G11:G17)</f>
        <v>390000000000</v>
      </c>
      <c r="H18" s="32"/>
      <c r="I18" s="32">
        <f>SUM(I11:I17)</f>
        <v>390000000000</v>
      </c>
      <c r="J18" s="30"/>
      <c r="K18" s="32">
        <f>SUM(K11:K15)</f>
        <v>0</v>
      </c>
      <c r="L18" s="32"/>
      <c r="M18" s="32">
        <f>SUM(M11:M15)</f>
        <v>0</v>
      </c>
      <c r="N18" s="32"/>
      <c r="O18" s="32">
        <f>SUM(O11:O15)</f>
        <v>0</v>
      </c>
      <c r="P18" s="32"/>
      <c r="Q18" s="32">
        <f>SUM(Q11:Q15)</f>
        <v>0</v>
      </c>
      <c r="R18" s="30"/>
      <c r="S18" s="32">
        <f>SUM(S11:S15)</f>
        <v>0</v>
      </c>
      <c r="T18" s="32"/>
      <c r="U18" s="32">
        <f>SUM(U11:U15)</f>
        <v>0</v>
      </c>
      <c r="V18" s="32"/>
      <c r="W18" s="32">
        <f>SUM(W11:W16)</f>
        <v>390000000000</v>
      </c>
      <c r="X18" s="32"/>
      <c r="Y18" s="32">
        <f>SUM(Y11:Y16)</f>
        <v>390000000000</v>
      </c>
      <c r="Z18" s="30"/>
      <c r="AA18" s="34">
        <f>SUM(AA11:AA15)</f>
        <v>0.49292065619627706</v>
      </c>
    </row>
    <row r="19" spans="3:27" ht="63.75" customHeight="1" thickTop="1" x14ac:dyDescent="0.8"/>
    <row r="20" spans="3:27" ht="30.75" customHeight="1" x14ac:dyDescent="0.95">
      <c r="O20" s="40">
        <v>2</v>
      </c>
    </row>
  </sheetData>
  <sortState xmlns:xlrd2="http://schemas.microsoft.com/office/spreadsheetml/2017/richdata2" ref="C11:AA16">
    <sortCondition descending="1" ref="Y11:Y16"/>
  </sortState>
  <mergeCells count="30">
    <mergeCell ref="C6:AA6"/>
    <mergeCell ref="C2:AA2"/>
    <mergeCell ref="C3:AA3"/>
    <mergeCell ref="C4:AA4"/>
    <mergeCell ref="J8:J10"/>
    <mergeCell ref="R8:R10"/>
    <mergeCell ref="T9:T10"/>
    <mergeCell ref="V9:V10"/>
    <mergeCell ref="X9:X10"/>
    <mergeCell ref="Z9:Z10"/>
    <mergeCell ref="D9:D10"/>
    <mergeCell ref="F9:F10"/>
    <mergeCell ref="AA9:AA10"/>
    <mergeCell ref="S8:AA8"/>
    <mergeCell ref="K8:Q8"/>
    <mergeCell ref="S9:S10"/>
    <mergeCell ref="U9:U10"/>
    <mergeCell ref="W9:W10"/>
    <mergeCell ref="Y9:Y10"/>
    <mergeCell ref="K10"/>
    <mergeCell ref="M10"/>
    <mergeCell ref="K9:M9"/>
    <mergeCell ref="O10"/>
    <mergeCell ref="Q10"/>
    <mergeCell ref="O9:Q9"/>
    <mergeCell ref="C8:C10"/>
    <mergeCell ref="E9:E10"/>
    <mergeCell ref="G9:G10"/>
    <mergeCell ref="I9:I10"/>
    <mergeCell ref="E8:I8"/>
  </mergeCells>
  <printOptions horizontalCentered="1" verticalCentered="1"/>
  <pageMargins left="0.2" right="0.2" top="0.25" bottom="0.25" header="0.3" footer="0.3"/>
  <pageSetup paperSize="9" scale="4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AF27"/>
  <sheetViews>
    <sheetView rightToLeft="1" view="pageBreakPreview" zoomScale="55" zoomScaleNormal="70" zoomScaleSheetLayoutView="55" workbookViewId="0">
      <selection activeCell="H26" sqref="H26"/>
    </sheetView>
  </sheetViews>
  <sheetFormatPr defaultColWidth="9.140625" defaultRowHeight="21" x14ac:dyDescent="0.6"/>
  <cols>
    <col min="1" max="1" width="2.28515625" style="1" customWidth="1"/>
    <col min="2" max="2" width="35.85546875" style="1" customWidth="1"/>
    <col min="3" max="3" width="1" style="1" customWidth="1"/>
    <col min="4" max="4" width="19.140625" style="1" bestFit="1" customWidth="1"/>
    <col min="5" max="5" width="1" style="1" customWidth="1"/>
    <col min="6" max="6" width="12" style="1" bestFit="1" customWidth="1"/>
    <col min="7" max="7" width="1" style="1" customWidth="1"/>
    <col min="8" max="8" width="14.5703125" style="1" bestFit="1" customWidth="1"/>
    <col min="9" max="9" width="1" style="1" customWidth="1"/>
    <col min="10" max="10" width="17" style="1" customWidth="1"/>
    <col min="11" max="11" width="1" style="1" customWidth="1"/>
    <col min="12" max="12" width="16.28515625" style="1" customWidth="1"/>
    <col min="13" max="13" width="1" style="1" customWidth="1"/>
    <col min="14" max="14" width="30" style="1" bestFit="1" customWidth="1"/>
    <col min="15" max="15" width="1" style="1" customWidth="1"/>
    <col min="16" max="16" width="32.85546875" style="1" customWidth="1"/>
    <col min="17" max="17" width="1" style="1" customWidth="1"/>
    <col min="18" max="18" width="9.7109375" style="1" bestFit="1" customWidth="1"/>
    <col min="19" max="19" width="1" style="1" customWidth="1"/>
    <col min="20" max="20" width="19.28515625" style="1" bestFit="1" customWidth="1"/>
    <col min="21" max="21" width="1" style="1" customWidth="1"/>
    <col min="22" max="22" width="17.28515625" style="1" customWidth="1"/>
    <col min="23" max="23" width="1" style="1" customWidth="1"/>
    <col min="24" max="24" width="28.140625" style="1" customWidth="1"/>
    <col min="25" max="25" width="1" style="1" customWidth="1"/>
    <col min="26" max="26" width="19.42578125" style="1" bestFit="1" customWidth="1"/>
    <col min="27" max="27" width="1" style="1" customWidth="1"/>
    <col min="28" max="28" width="18" style="1" customWidth="1"/>
    <col min="29" max="29" width="1" style="1" customWidth="1"/>
    <col min="30" max="30" width="22.42578125" style="1" customWidth="1"/>
    <col min="31" max="31" width="1" style="1" customWidth="1"/>
    <col min="32" max="32" width="19.85546875" style="1" customWidth="1"/>
    <col min="33" max="33" width="1" style="1" customWidth="1"/>
    <col min="34" max="34" width="9.140625" style="1" customWidth="1"/>
    <col min="35" max="16384" width="9.140625" style="1"/>
  </cols>
  <sheetData>
    <row r="2" spans="2:32" ht="39" x14ac:dyDescent="0.6">
      <c r="B2" s="125" t="s">
        <v>46</v>
      </c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125"/>
      <c r="N2" s="125"/>
      <c r="O2" s="125"/>
      <c r="P2" s="125"/>
      <c r="Q2" s="125"/>
      <c r="R2" s="125"/>
      <c r="S2" s="125"/>
      <c r="T2" s="125"/>
      <c r="U2" s="125"/>
      <c r="V2" s="125"/>
      <c r="W2" s="125"/>
      <c r="X2" s="125"/>
      <c r="Y2" s="125"/>
      <c r="Z2" s="125"/>
      <c r="AA2" s="125"/>
      <c r="AB2" s="125"/>
      <c r="AC2" s="125"/>
      <c r="AD2" s="125"/>
      <c r="AE2" s="125"/>
      <c r="AF2" s="125"/>
    </row>
    <row r="3" spans="2:32" ht="39" x14ac:dyDescent="0.6">
      <c r="B3" s="125" t="s">
        <v>0</v>
      </c>
      <c r="C3" s="125"/>
      <c r="D3" s="125"/>
      <c r="E3" s="125"/>
      <c r="F3" s="125"/>
      <c r="G3" s="125"/>
      <c r="H3" s="125"/>
      <c r="I3" s="125"/>
      <c r="J3" s="125"/>
      <c r="K3" s="125"/>
      <c r="L3" s="125"/>
      <c r="M3" s="125"/>
      <c r="N3" s="125"/>
      <c r="O3" s="125"/>
      <c r="P3" s="125"/>
      <c r="Q3" s="125"/>
      <c r="R3" s="125"/>
      <c r="S3" s="125"/>
      <c r="T3" s="125"/>
      <c r="U3" s="125"/>
      <c r="V3" s="125"/>
      <c r="W3" s="125"/>
      <c r="X3" s="125"/>
      <c r="Y3" s="125"/>
      <c r="Z3" s="125"/>
      <c r="AA3" s="125"/>
      <c r="AB3" s="125"/>
      <c r="AC3" s="125"/>
      <c r="AD3" s="125"/>
      <c r="AE3" s="125"/>
      <c r="AF3" s="125"/>
    </row>
    <row r="4" spans="2:32" ht="39" x14ac:dyDescent="0.6">
      <c r="B4" s="125" t="s">
        <v>82</v>
      </c>
      <c r="C4" s="125"/>
      <c r="D4" s="125"/>
      <c r="E4" s="125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5"/>
      <c r="U4" s="125"/>
      <c r="V4" s="125"/>
      <c r="W4" s="125"/>
      <c r="X4" s="125"/>
      <c r="Y4" s="125"/>
      <c r="Z4" s="125"/>
      <c r="AA4" s="125"/>
      <c r="AB4" s="125"/>
      <c r="AC4" s="125"/>
      <c r="AD4" s="125"/>
      <c r="AE4" s="125"/>
      <c r="AF4" s="125"/>
    </row>
    <row r="5" spans="2:32" ht="39" x14ac:dyDescent="0.6"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</row>
    <row r="6" spans="2:32" ht="39" x14ac:dyDescent="0.6"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</row>
    <row r="7" spans="2:32" s="2" customFormat="1" ht="30" x14ac:dyDescent="0.55000000000000004">
      <c r="B7" s="11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</row>
    <row r="8" spans="2:32" s="2" customFormat="1" ht="33" x14ac:dyDescent="0.55000000000000004">
      <c r="B8" s="123" t="s">
        <v>53</v>
      </c>
      <c r="C8" s="123"/>
      <c r="D8" s="123"/>
      <c r="E8" s="123"/>
      <c r="F8" s="123"/>
      <c r="G8" s="123"/>
      <c r="H8" s="123"/>
      <c r="I8" s="123"/>
      <c r="J8" s="123"/>
      <c r="K8" s="123"/>
      <c r="L8" s="123"/>
      <c r="M8" s="123"/>
      <c r="N8" s="123"/>
      <c r="O8" s="123"/>
      <c r="P8" s="123"/>
      <c r="Q8" s="123"/>
      <c r="R8" s="123"/>
      <c r="S8" s="123"/>
      <c r="T8" s="123"/>
      <c r="U8" s="123"/>
      <c r="V8" s="123"/>
      <c r="W8" s="123"/>
      <c r="X8" s="123"/>
      <c r="Y8" s="123"/>
      <c r="Z8" s="123"/>
      <c r="AA8" s="123"/>
      <c r="AB8" s="123"/>
      <c r="AC8" s="123"/>
      <c r="AD8" s="123"/>
      <c r="AE8" s="123"/>
      <c r="AF8" s="123"/>
    </row>
    <row r="10" spans="2:32" s="12" customFormat="1" ht="33" customHeight="1" x14ac:dyDescent="0.95">
      <c r="B10" s="117" t="s">
        <v>16</v>
      </c>
      <c r="C10" s="117" t="s">
        <v>16</v>
      </c>
      <c r="D10" s="117" t="s">
        <v>16</v>
      </c>
      <c r="E10" s="117" t="s">
        <v>16</v>
      </c>
      <c r="F10" s="117" t="s">
        <v>16</v>
      </c>
      <c r="G10" s="117" t="s">
        <v>16</v>
      </c>
      <c r="H10" s="117" t="s">
        <v>16</v>
      </c>
      <c r="I10" s="117" t="s">
        <v>16</v>
      </c>
      <c r="J10" s="117" t="s">
        <v>16</v>
      </c>
      <c r="K10" s="51"/>
      <c r="L10" s="117" t="s">
        <v>66</v>
      </c>
      <c r="M10" s="117" t="s">
        <v>2</v>
      </c>
      <c r="N10" s="117" t="s">
        <v>2</v>
      </c>
      <c r="O10" s="117" t="s">
        <v>2</v>
      </c>
      <c r="P10" s="117" t="s">
        <v>2</v>
      </c>
      <c r="Q10" s="51"/>
      <c r="R10" s="117" t="s">
        <v>3</v>
      </c>
      <c r="S10" s="117" t="s">
        <v>3</v>
      </c>
      <c r="T10" s="117" t="s">
        <v>3</v>
      </c>
      <c r="U10" s="117" t="s">
        <v>3</v>
      </c>
      <c r="V10" s="117" t="s">
        <v>3</v>
      </c>
      <c r="W10" s="117" t="s">
        <v>3</v>
      </c>
      <c r="X10" s="117" t="s">
        <v>3</v>
      </c>
      <c r="Y10" s="51"/>
      <c r="Z10" s="117" t="s">
        <v>81</v>
      </c>
      <c r="AA10" s="117" t="s">
        <v>4</v>
      </c>
      <c r="AB10" s="117" t="s">
        <v>4</v>
      </c>
      <c r="AC10" s="117" t="s">
        <v>4</v>
      </c>
      <c r="AD10" s="117" t="s">
        <v>4</v>
      </c>
      <c r="AE10" s="117" t="s">
        <v>4</v>
      </c>
      <c r="AF10" s="117" t="s">
        <v>4</v>
      </c>
    </row>
    <row r="11" spans="2:32" s="12" customFormat="1" ht="29.25" customHeight="1" x14ac:dyDescent="0.95">
      <c r="B11" s="115" t="s">
        <v>17</v>
      </c>
      <c r="C11" s="52"/>
      <c r="D11" s="115" t="s">
        <v>41</v>
      </c>
      <c r="E11" s="52"/>
      <c r="F11" s="115" t="s">
        <v>15</v>
      </c>
      <c r="G11" s="52"/>
      <c r="H11" s="115" t="s">
        <v>18</v>
      </c>
      <c r="I11" s="52"/>
      <c r="J11" s="115" t="s">
        <v>13</v>
      </c>
      <c r="K11" s="51"/>
      <c r="L11" s="115" t="s">
        <v>5</v>
      </c>
      <c r="M11" s="52"/>
      <c r="N11" s="115" t="s">
        <v>6</v>
      </c>
      <c r="O11" s="52"/>
      <c r="P11" s="115" t="s">
        <v>7</v>
      </c>
      <c r="Q11" s="51"/>
      <c r="R11" s="115" t="s">
        <v>8</v>
      </c>
      <c r="S11" s="115" t="s">
        <v>8</v>
      </c>
      <c r="T11" s="115" t="s">
        <v>8</v>
      </c>
      <c r="U11" s="52"/>
      <c r="V11" s="115" t="s">
        <v>9</v>
      </c>
      <c r="W11" s="115" t="s">
        <v>9</v>
      </c>
      <c r="X11" s="115" t="s">
        <v>9</v>
      </c>
      <c r="Y11" s="51"/>
      <c r="Z11" s="115" t="s">
        <v>5</v>
      </c>
      <c r="AA11" s="52"/>
      <c r="AB11" s="115" t="s">
        <v>6</v>
      </c>
      <c r="AC11" s="52"/>
      <c r="AD11" s="115" t="s">
        <v>7</v>
      </c>
      <c r="AE11" s="52"/>
      <c r="AF11" s="115" t="s">
        <v>19</v>
      </c>
    </row>
    <row r="12" spans="2:32" s="12" customFormat="1" ht="49.5" customHeight="1" x14ac:dyDescent="0.95">
      <c r="B12" s="116" t="s">
        <v>17</v>
      </c>
      <c r="C12" s="53"/>
      <c r="D12" s="116" t="s">
        <v>14</v>
      </c>
      <c r="E12" s="53"/>
      <c r="F12" s="116" t="s">
        <v>15</v>
      </c>
      <c r="G12" s="53"/>
      <c r="H12" s="116" t="s">
        <v>18</v>
      </c>
      <c r="I12" s="53"/>
      <c r="J12" s="116" t="s">
        <v>13</v>
      </c>
      <c r="K12" s="51"/>
      <c r="L12" s="116" t="s">
        <v>5</v>
      </c>
      <c r="M12" s="53"/>
      <c r="N12" s="116" t="s">
        <v>6</v>
      </c>
      <c r="O12" s="53"/>
      <c r="P12" s="116" t="s">
        <v>7</v>
      </c>
      <c r="Q12" s="51"/>
      <c r="R12" s="116" t="s">
        <v>5</v>
      </c>
      <c r="S12" s="53"/>
      <c r="T12" s="116" t="s">
        <v>6</v>
      </c>
      <c r="U12" s="53"/>
      <c r="V12" s="116" t="s">
        <v>5</v>
      </c>
      <c r="W12" s="53"/>
      <c r="X12" s="116" t="s">
        <v>12</v>
      </c>
      <c r="Y12" s="51"/>
      <c r="Z12" s="116" t="s">
        <v>5</v>
      </c>
      <c r="AA12" s="53"/>
      <c r="AB12" s="116" t="s">
        <v>6</v>
      </c>
      <c r="AC12" s="53"/>
      <c r="AD12" s="116" t="s">
        <v>7</v>
      </c>
      <c r="AE12" s="53"/>
      <c r="AF12" s="116" t="s">
        <v>19</v>
      </c>
    </row>
    <row r="13" spans="2:32" s="45" customFormat="1" ht="64.5" customHeight="1" x14ac:dyDescent="0.25">
      <c r="B13" s="43"/>
      <c r="C13" s="48"/>
      <c r="D13" s="42"/>
      <c r="E13" s="42"/>
      <c r="F13" s="42"/>
      <c r="G13" s="42"/>
      <c r="H13" s="42"/>
      <c r="I13" s="42"/>
      <c r="J13" s="42"/>
      <c r="K13" s="42"/>
      <c r="L13" s="41"/>
      <c r="M13" s="42"/>
      <c r="N13" s="44"/>
      <c r="O13" s="44"/>
      <c r="P13" s="44"/>
      <c r="Q13" s="42"/>
      <c r="R13" s="44"/>
      <c r="S13" s="42"/>
      <c r="T13" s="44"/>
      <c r="U13" s="42"/>
      <c r="V13" s="42"/>
      <c r="W13" s="42"/>
      <c r="X13" s="44"/>
      <c r="Y13" s="42"/>
      <c r="Z13" s="44"/>
      <c r="AA13" s="44"/>
      <c r="AB13" s="44"/>
      <c r="AC13" s="44"/>
      <c r="AD13" s="44"/>
      <c r="AE13" s="54"/>
      <c r="AF13" s="55"/>
    </row>
    <row r="14" spans="2:32" s="12" customFormat="1" ht="33" x14ac:dyDescent="0.8"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  <c r="AA14" s="49"/>
      <c r="AB14" s="49"/>
      <c r="AC14" s="49"/>
      <c r="AD14" s="49"/>
      <c r="AE14" s="21"/>
      <c r="AF14" s="56"/>
    </row>
    <row r="15" spans="2:32" ht="33.75" thickBot="1" x14ac:dyDescent="0.85">
      <c r="B15" s="124" t="s">
        <v>39</v>
      </c>
      <c r="C15" s="124"/>
      <c r="D15" s="124"/>
      <c r="E15" s="124"/>
      <c r="F15" s="124"/>
      <c r="G15" s="124"/>
      <c r="H15" s="124"/>
      <c r="I15" s="124"/>
      <c r="J15" s="124"/>
      <c r="K15" s="19"/>
      <c r="L15" s="50">
        <f>SUM(L13:L13)</f>
        <v>0</v>
      </c>
      <c r="M15" s="19"/>
      <c r="N15" s="50">
        <f>SUM(N13:N13)</f>
        <v>0</v>
      </c>
      <c r="O15" s="19"/>
      <c r="P15" s="50">
        <f>SUM(P13:P13)</f>
        <v>0</v>
      </c>
      <c r="Q15" s="19"/>
      <c r="R15" s="50">
        <f>SUM(R13:R13)</f>
        <v>0</v>
      </c>
      <c r="S15" s="19"/>
      <c r="T15" s="50">
        <f>SUM(T13:T13)</f>
        <v>0</v>
      </c>
      <c r="U15" s="19"/>
      <c r="V15" s="50">
        <f>SUM(V13:V13)</f>
        <v>0</v>
      </c>
      <c r="W15" s="19"/>
      <c r="X15" s="50">
        <f>SUM(X13:X13)</f>
        <v>0</v>
      </c>
      <c r="Y15" s="19"/>
      <c r="Z15" s="50">
        <f>SUM(Z13:Z13)</f>
        <v>0</v>
      </c>
      <c r="AA15" s="19"/>
      <c r="AB15" s="50">
        <f>SUM(AB13:AB13)</f>
        <v>0</v>
      </c>
      <c r="AC15" s="19"/>
      <c r="AD15" s="50">
        <f>SUM(AD13:AD13)</f>
        <v>0</v>
      </c>
      <c r="AE15" s="21"/>
      <c r="AF15" s="57">
        <f>SUM(AF13:AF13)</f>
        <v>0</v>
      </c>
    </row>
    <row r="16" spans="2:32" ht="21.75" thickTop="1" x14ac:dyDescent="0.6"/>
    <row r="18" spans="16:16" ht="177.75" customHeight="1" x14ac:dyDescent="0.6"/>
    <row r="27" spans="16:16" ht="33" x14ac:dyDescent="0.8">
      <c r="P27" s="21">
        <v>3</v>
      </c>
    </row>
  </sheetData>
  <sortState xmlns:xlrd2="http://schemas.microsoft.com/office/spreadsheetml/2017/richdata2" ref="B14:AF14">
    <sortCondition descending="1" ref="AD14"/>
  </sortState>
  <mergeCells count="27">
    <mergeCell ref="B15:J15"/>
    <mergeCell ref="B2:AF2"/>
    <mergeCell ref="B3:AF3"/>
    <mergeCell ref="B4:AF4"/>
    <mergeCell ref="R10:X10"/>
    <mergeCell ref="Z11:Z12"/>
    <mergeCell ref="AB11:AB12"/>
    <mergeCell ref="AD11:AD12"/>
    <mergeCell ref="AF11:AF12"/>
    <mergeCell ref="Z10:AF10"/>
    <mergeCell ref="R12"/>
    <mergeCell ref="T12"/>
    <mergeCell ref="R11:T11"/>
    <mergeCell ref="V12"/>
    <mergeCell ref="X12"/>
    <mergeCell ref="V11:X11"/>
    <mergeCell ref="B8:AF8"/>
    <mergeCell ref="B10:J10"/>
    <mergeCell ref="L11:L12"/>
    <mergeCell ref="N11:N12"/>
    <mergeCell ref="P11:P12"/>
    <mergeCell ref="L10:P10"/>
    <mergeCell ref="B11:B12"/>
    <mergeCell ref="D11:D12"/>
    <mergeCell ref="F11:F12"/>
    <mergeCell ref="H11:H12"/>
    <mergeCell ref="J11:J12"/>
  </mergeCells>
  <printOptions horizontalCentered="1" verticalCentered="1"/>
  <pageMargins left="0.2" right="0.2" top="0" bottom="0" header="0" footer="0"/>
  <pageSetup paperSize="9" scale="4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T19"/>
  <sheetViews>
    <sheetView rightToLeft="1" view="pageBreakPreview" zoomScale="80" zoomScaleNormal="80" zoomScaleSheetLayoutView="80" workbookViewId="0">
      <selection activeCell="J18" sqref="J18"/>
    </sheetView>
  </sheetViews>
  <sheetFormatPr defaultColWidth="9.140625" defaultRowHeight="22.5" customHeight="1" x14ac:dyDescent="0.55000000000000004"/>
  <cols>
    <col min="1" max="1" width="2.140625" style="2" customWidth="1"/>
    <col min="2" max="2" width="80.140625" style="2" bestFit="1" customWidth="1"/>
    <col min="3" max="3" width="1" style="2" customWidth="1"/>
    <col min="4" max="4" width="16.7109375" style="2" bestFit="1" customWidth="1"/>
    <col min="5" max="5" width="1.140625" style="2" customWidth="1"/>
    <col min="6" max="6" width="16.5703125" style="2" bestFit="1" customWidth="1"/>
    <col min="7" max="7" width="1.140625" style="2" customWidth="1"/>
    <col min="8" max="8" width="16.5703125" style="2" bestFit="1" customWidth="1"/>
    <col min="9" max="9" width="1.140625" style="2" customWidth="1"/>
    <col min="10" max="10" width="16.5703125" style="2" bestFit="1" customWidth="1"/>
    <col min="11" max="11" width="1.140625" style="2" customWidth="1"/>
    <col min="12" max="12" width="20" style="2" bestFit="1" customWidth="1"/>
    <col min="13" max="13" width="1" style="2" customWidth="1"/>
    <col min="14" max="14" width="9.140625" style="2" customWidth="1"/>
    <col min="15" max="16384" width="9.140625" style="2"/>
  </cols>
  <sheetData>
    <row r="2" spans="2:20" ht="22.5" customHeight="1" x14ac:dyDescent="0.55000000000000004">
      <c r="B2" s="109" t="s">
        <v>46</v>
      </c>
      <c r="C2" s="109"/>
      <c r="D2" s="109"/>
      <c r="E2" s="109"/>
      <c r="F2" s="109"/>
      <c r="G2" s="109"/>
      <c r="H2" s="109"/>
      <c r="I2" s="109"/>
      <c r="J2" s="109"/>
      <c r="K2" s="109"/>
      <c r="L2" s="109"/>
    </row>
    <row r="3" spans="2:20" ht="22.5" customHeight="1" x14ac:dyDescent="0.55000000000000004">
      <c r="B3" s="109" t="s">
        <v>0</v>
      </c>
      <c r="C3" s="109"/>
      <c r="D3" s="109"/>
      <c r="E3" s="109"/>
      <c r="F3" s="109"/>
      <c r="G3" s="109"/>
      <c r="H3" s="109"/>
      <c r="I3" s="109"/>
      <c r="J3" s="109"/>
      <c r="K3" s="109"/>
      <c r="L3" s="109"/>
    </row>
    <row r="4" spans="2:20" ht="22.5" customHeight="1" x14ac:dyDescent="0.55000000000000004">
      <c r="B4" s="109" t="s">
        <v>82</v>
      </c>
      <c r="C4" s="109"/>
      <c r="D4" s="109"/>
      <c r="E4" s="109"/>
      <c r="F4" s="109"/>
      <c r="G4" s="109"/>
      <c r="H4" s="109"/>
      <c r="I4" s="109"/>
      <c r="J4" s="109"/>
      <c r="K4" s="109"/>
      <c r="L4" s="109"/>
    </row>
    <row r="5" spans="2:20" ht="22.5" customHeight="1" x14ac:dyDescent="0.55000000000000004">
      <c r="B5" s="11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</row>
    <row r="6" spans="2:20" ht="22.5" customHeight="1" x14ac:dyDescent="0.55000000000000004">
      <c r="B6" s="113" t="s">
        <v>54</v>
      </c>
      <c r="C6" s="113"/>
      <c r="D6" s="113"/>
      <c r="E6" s="113"/>
      <c r="F6" s="113"/>
      <c r="G6" s="113"/>
      <c r="H6" s="113"/>
      <c r="I6" s="113"/>
      <c r="J6" s="113"/>
      <c r="K6" s="113"/>
      <c r="L6" s="113"/>
      <c r="M6" s="10"/>
      <c r="N6" s="10"/>
      <c r="O6" s="10"/>
      <c r="P6" s="10"/>
      <c r="Q6" s="10"/>
      <c r="R6" s="10"/>
      <c r="S6" s="10"/>
      <c r="T6" s="10"/>
    </row>
    <row r="7" spans="2:20" ht="22.5" customHeight="1" x14ac:dyDescent="0.55000000000000004">
      <c r="D7" s="3"/>
      <c r="E7" s="3"/>
      <c r="F7" s="3"/>
      <c r="G7" s="3"/>
      <c r="H7" s="3"/>
      <c r="I7" s="3"/>
      <c r="J7" s="3"/>
      <c r="K7" s="3"/>
      <c r="L7" s="3"/>
    </row>
    <row r="8" spans="2:20" s="4" customFormat="1" ht="22.5" customHeight="1" x14ac:dyDescent="0.55000000000000004">
      <c r="B8" s="126" t="s">
        <v>20</v>
      </c>
      <c r="D8" s="110" t="s">
        <v>66</v>
      </c>
      <c r="F8" s="110" t="s">
        <v>3</v>
      </c>
      <c r="G8" s="110" t="s">
        <v>3</v>
      </c>
      <c r="H8" s="110" t="s">
        <v>3</v>
      </c>
      <c r="J8" s="110" t="s">
        <v>81</v>
      </c>
      <c r="K8" s="110" t="s">
        <v>4</v>
      </c>
      <c r="L8" s="110" t="s">
        <v>4</v>
      </c>
    </row>
    <row r="9" spans="2:20" s="4" customFormat="1" ht="22.5" customHeight="1" x14ac:dyDescent="0.55000000000000004">
      <c r="B9" s="127" t="s">
        <v>20</v>
      </c>
      <c r="D9" s="128" t="s">
        <v>21</v>
      </c>
      <c r="F9" s="128" t="s">
        <v>22</v>
      </c>
      <c r="G9" s="70"/>
      <c r="H9" s="128" t="s">
        <v>23</v>
      </c>
      <c r="J9" s="128" t="s">
        <v>21</v>
      </c>
      <c r="K9" s="70"/>
      <c r="L9" s="129" t="s">
        <v>19</v>
      </c>
    </row>
    <row r="10" spans="2:20" s="4" customFormat="1" ht="8.25" customHeight="1" x14ac:dyDescent="0.75">
      <c r="B10" s="69"/>
      <c r="D10" s="42"/>
      <c r="F10" s="42"/>
      <c r="H10" s="42"/>
      <c r="J10" s="42"/>
      <c r="L10" s="71"/>
    </row>
    <row r="11" spans="2:20" s="4" customFormat="1" ht="22.5" customHeight="1" x14ac:dyDescent="0.55000000000000004">
      <c r="B11" s="72" t="s">
        <v>77</v>
      </c>
      <c r="C11" s="72"/>
      <c r="D11" s="36">
        <v>232325121375</v>
      </c>
      <c r="E11" s="5">
        <v>0</v>
      </c>
      <c r="F11" s="36">
        <v>5714485003</v>
      </c>
      <c r="G11" s="5">
        <v>0</v>
      </c>
      <c r="H11" s="36">
        <v>0</v>
      </c>
      <c r="I11" s="5">
        <v>0</v>
      </c>
      <c r="J11" s="36">
        <v>238039606378</v>
      </c>
      <c r="K11" s="5">
        <v>0</v>
      </c>
      <c r="L11" s="94">
        <f>J11/'سرمایه گذاری ها'!$O$16</f>
        <v>0.30085804865781346</v>
      </c>
    </row>
    <row r="12" spans="2:20" s="4" customFormat="1" ht="22.5" customHeight="1" x14ac:dyDescent="0.55000000000000004">
      <c r="B12" s="72" t="s">
        <v>73</v>
      </c>
      <c r="C12" s="72"/>
      <c r="D12" s="36">
        <v>107590748079</v>
      </c>
      <c r="E12" s="5">
        <v>0</v>
      </c>
      <c r="F12" s="36">
        <v>2589048079</v>
      </c>
      <c r="G12" s="5">
        <v>0</v>
      </c>
      <c r="H12" s="36">
        <v>1008000</v>
      </c>
      <c r="I12" s="5">
        <v>0</v>
      </c>
      <c r="J12" s="36">
        <v>110178788158</v>
      </c>
      <c r="K12" s="5"/>
      <c r="L12" s="94">
        <f>J12/'سرمایه گذاری ها'!$O$16</f>
        <v>0.13925487322500502</v>
      </c>
    </row>
    <row r="13" spans="2:20" s="4" customFormat="1" ht="22.5" customHeight="1" x14ac:dyDescent="0.55000000000000004">
      <c r="B13" s="72" t="s">
        <v>74</v>
      </c>
      <c r="C13" s="72"/>
      <c r="D13" s="36">
        <v>48091145784</v>
      </c>
      <c r="E13" s="5">
        <v>0</v>
      </c>
      <c r="F13" s="36">
        <v>1098563335</v>
      </c>
      <c r="G13" s="5">
        <v>0</v>
      </c>
      <c r="H13" s="36">
        <v>504000</v>
      </c>
      <c r="I13" s="5">
        <v>0</v>
      </c>
      <c r="J13" s="36">
        <v>49189205119</v>
      </c>
      <c r="K13" s="5"/>
      <c r="L13" s="94">
        <f>J13/'سرمایه گذاری ها'!$O$16</f>
        <v>6.2170192987258337E-2</v>
      </c>
    </row>
    <row r="14" spans="2:20" s="4" customFormat="1" ht="22.5" customHeight="1" x14ac:dyDescent="0.55000000000000004">
      <c r="B14" s="72" t="s">
        <v>75</v>
      </c>
      <c r="C14" s="72"/>
      <c r="D14" s="36">
        <v>1584226964</v>
      </c>
      <c r="E14" s="5"/>
      <c r="F14" s="36">
        <v>2206725398</v>
      </c>
      <c r="G14" s="5"/>
      <c r="H14" s="36">
        <v>504000</v>
      </c>
      <c r="I14" s="5"/>
      <c r="J14" s="36">
        <v>3790448362</v>
      </c>
      <c r="K14" s="5"/>
      <c r="L14" s="94">
        <f>J14/'سرمایه گذاری ها'!$O$16</f>
        <v>4.7907443432695989E-3</v>
      </c>
    </row>
    <row r="15" spans="2:20" s="4" customFormat="1" ht="22.5" customHeight="1" x14ac:dyDescent="0.55000000000000004">
      <c r="B15" s="72" t="s">
        <v>78</v>
      </c>
      <c r="C15" s="72"/>
      <c r="D15" s="36">
        <v>5314887</v>
      </c>
      <c r="E15" s="5"/>
      <c r="F15" s="36">
        <v>21734</v>
      </c>
      <c r="G15" s="5"/>
      <c r="H15" s="36">
        <v>1008000</v>
      </c>
      <c r="I15" s="5"/>
      <c r="J15" s="36">
        <v>4328621</v>
      </c>
      <c r="K15" s="5"/>
      <c r="L15" s="94">
        <f>J15/'سرمایه گذاری ها'!$O$16</f>
        <v>5.4709402660127823E-6</v>
      </c>
    </row>
    <row r="16" spans="2:20" s="4" customFormat="1" ht="22.5" customHeight="1" x14ac:dyDescent="0.55000000000000004">
      <c r="B16" s="72" t="s">
        <v>79</v>
      </c>
      <c r="C16" s="72"/>
      <c r="D16" s="36">
        <v>10800</v>
      </c>
      <c r="E16" s="5"/>
      <c r="F16" s="36">
        <v>0</v>
      </c>
      <c r="G16" s="5"/>
      <c r="H16" s="36">
        <v>0</v>
      </c>
      <c r="I16" s="5"/>
      <c r="J16" s="36">
        <v>10800</v>
      </c>
      <c r="K16" s="5"/>
      <c r="L16" s="94">
        <f>J16/'سرمایه گذاری ها'!$O$16</f>
        <v>1.3650110479281518E-8</v>
      </c>
    </row>
    <row r="17" spans="2:12" s="4" customFormat="1" ht="10.5" customHeight="1" x14ac:dyDescent="0.55000000000000004">
      <c r="B17" s="72"/>
      <c r="C17" s="72"/>
      <c r="D17" s="73"/>
      <c r="E17" s="72"/>
      <c r="F17" s="73"/>
      <c r="G17" s="72"/>
      <c r="H17" s="73"/>
      <c r="I17" s="72"/>
      <c r="J17" s="73"/>
      <c r="K17" s="72"/>
      <c r="L17" s="74"/>
    </row>
    <row r="18" spans="2:12" ht="22.5" customHeight="1" thickBot="1" x14ac:dyDescent="0.6">
      <c r="B18" s="75" t="s">
        <v>39</v>
      </c>
      <c r="C18" s="75"/>
      <c r="D18" s="105">
        <f>SUM(D11:D17)</f>
        <v>389596567889</v>
      </c>
      <c r="E18" s="106"/>
      <c r="F18" s="105">
        <f>SUM(F11:F17)</f>
        <v>11608843549</v>
      </c>
      <c r="G18" s="106"/>
      <c r="H18" s="105">
        <f>SUM(H11:H17)</f>
        <v>3024000</v>
      </c>
      <c r="I18" s="106"/>
      <c r="J18" s="105">
        <f>SUM(J11:J17)</f>
        <v>401202387438</v>
      </c>
      <c r="K18" s="107"/>
      <c r="L18" s="104">
        <f>SUM(L11:L17)</f>
        <v>0.50707934380372299</v>
      </c>
    </row>
    <row r="19" spans="2:12" ht="22.5" customHeight="1" thickTop="1" x14ac:dyDescent="0.55000000000000004"/>
  </sheetData>
  <mergeCells count="13">
    <mergeCell ref="B2:L2"/>
    <mergeCell ref="B3:L3"/>
    <mergeCell ref="B4:L4"/>
    <mergeCell ref="B8:B9"/>
    <mergeCell ref="J9"/>
    <mergeCell ref="L9"/>
    <mergeCell ref="J8:L8"/>
    <mergeCell ref="D9"/>
    <mergeCell ref="D8"/>
    <mergeCell ref="F9"/>
    <mergeCell ref="H9"/>
    <mergeCell ref="F8:H8"/>
    <mergeCell ref="B6:L6"/>
  </mergeCells>
  <printOptions horizontalCentered="1" verticalCentered="1"/>
  <pageMargins left="0.7" right="0.7" top="0.75" bottom="0.75" header="0.3" footer="0.3"/>
  <pageSetup paperSize="9" scale="7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2:AB19"/>
  <sheetViews>
    <sheetView rightToLeft="1" view="pageBreakPreview" zoomScaleNormal="100" zoomScaleSheetLayoutView="100" workbookViewId="0">
      <selection activeCell="H10" sqref="H10"/>
    </sheetView>
  </sheetViews>
  <sheetFormatPr defaultColWidth="9.140625" defaultRowHeight="21" x14ac:dyDescent="0.55000000000000004"/>
  <cols>
    <col min="1" max="1" width="1.5703125" style="2" customWidth="1"/>
    <col min="2" max="2" width="41.7109375" style="2" bestFit="1" customWidth="1"/>
    <col min="3" max="3" width="1" style="2" customWidth="1"/>
    <col min="4" max="4" width="17.85546875" style="2" bestFit="1" customWidth="1"/>
    <col min="5" max="5" width="1" style="2" customWidth="1"/>
    <col min="6" max="6" width="14.28515625" style="2" bestFit="1" customWidth="1"/>
    <col min="7" max="7" width="1" style="2" customWidth="1"/>
    <col min="8" max="8" width="20.42578125" style="2" bestFit="1" customWidth="1"/>
    <col min="9" max="9" width="1" style="2" customWidth="1"/>
    <col min="10" max="10" width="31.42578125" style="2" bestFit="1" customWidth="1"/>
    <col min="11" max="16384" width="9.140625" style="2"/>
  </cols>
  <sheetData>
    <row r="2" spans="2:28" ht="30" x14ac:dyDescent="0.55000000000000004">
      <c r="B2" s="109" t="s">
        <v>46</v>
      </c>
      <c r="C2" s="109"/>
      <c r="D2" s="109"/>
      <c r="E2" s="109"/>
      <c r="F2" s="109"/>
      <c r="G2" s="109"/>
      <c r="H2" s="109"/>
      <c r="I2" s="109"/>
      <c r="J2" s="109"/>
    </row>
    <row r="3" spans="2:28" ht="30" x14ac:dyDescent="0.55000000000000004">
      <c r="B3" s="109" t="s">
        <v>24</v>
      </c>
      <c r="C3" s="109"/>
      <c r="D3" s="109"/>
      <c r="E3" s="109"/>
      <c r="F3" s="109"/>
      <c r="G3" s="109"/>
      <c r="H3" s="109"/>
      <c r="I3" s="109"/>
      <c r="J3" s="109"/>
    </row>
    <row r="4" spans="2:28" ht="30" x14ac:dyDescent="0.55000000000000004">
      <c r="B4" s="109" t="s">
        <v>82</v>
      </c>
      <c r="C4" s="109"/>
      <c r="D4" s="109"/>
      <c r="E4" s="109"/>
      <c r="F4" s="109"/>
      <c r="G4" s="109"/>
      <c r="H4" s="109"/>
      <c r="I4" s="109"/>
      <c r="J4" s="109"/>
    </row>
    <row r="5" spans="2:28" ht="64.5" customHeight="1" x14ac:dyDescent="0.55000000000000004"/>
    <row r="6" spans="2:28" ht="30" x14ac:dyDescent="0.55000000000000004">
      <c r="B6" s="113" t="s">
        <v>55</v>
      </c>
      <c r="C6" s="113"/>
      <c r="D6" s="113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</row>
    <row r="7" spans="2:28" ht="30" x14ac:dyDescent="0.55000000000000004">
      <c r="B7" s="11"/>
      <c r="D7" s="112" t="s">
        <v>26</v>
      </c>
      <c r="E7" s="112"/>
      <c r="F7" s="112"/>
      <c r="G7" s="112"/>
      <c r="H7" s="112"/>
      <c r="I7" s="10"/>
      <c r="J7" s="93" t="s">
        <v>27</v>
      </c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</row>
    <row r="8" spans="2:28" s="4" customFormat="1" ht="51" customHeight="1" x14ac:dyDescent="0.6">
      <c r="B8" s="112" t="s">
        <v>28</v>
      </c>
      <c r="C8" s="15"/>
      <c r="D8" s="112" t="s">
        <v>21</v>
      </c>
      <c r="E8" s="15"/>
      <c r="F8" s="112" t="s">
        <v>32</v>
      </c>
      <c r="G8" s="15"/>
      <c r="H8" s="112" t="s">
        <v>11</v>
      </c>
      <c r="J8" s="66" t="s">
        <v>21</v>
      </c>
    </row>
    <row r="9" spans="2:28" s="4" customFormat="1" x14ac:dyDescent="0.55000000000000004">
      <c r="B9" s="4" t="s">
        <v>38</v>
      </c>
      <c r="D9" s="76">
        <f>'سود اوراق بهادار و سپرده بانکی'!H16</f>
        <v>9687556153</v>
      </c>
      <c r="F9" s="94">
        <f>D9/$D$14</f>
        <v>1</v>
      </c>
      <c r="G9" s="5"/>
      <c r="H9" s="94">
        <f>D9/'سرمایه گذاری ها'!$O$16</f>
        <v>1.2244093681730876E-2</v>
      </c>
      <c r="J9" s="76">
        <f>'سود اوراق بهادار و سپرده بانکی'!N16</f>
        <v>37874459887</v>
      </c>
    </row>
    <row r="10" spans="2:28" s="4" customFormat="1" x14ac:dyDescent="0.55000000000000004">
      <c r="B10" s="4" t="s">
        <v>61</v>
      </c>
      <c r="D10" s="76">
        <f>'سایر درآمدها'!D12</f>
        <v>0</v>
      </c>
      <c r="F10" s="94">
        <f t="shared" ref="F10:F12" si="0">D10/$D$14</f>
        <v>0</v>
      </c>
      <c r="G10" s="5"/>
      <c r="H10" s="94">
        <f>D10/'سرمایه گذاری ها'!$O$16</f>
        <v>0</v>
      </c>
      <c r="J10" s="76">
        <f>'سایر درآمدها'!F12</f>
        <v>25625349</v>
      </c>
    </row>
    <row r="11" spans="2:28" s="4" customFormat="1" x14ac:dyDescent="0.55000000000000004">
      <c r="B11" s="4" t="s">
        <v>37</v>
      </c>
      <c r="D11" s="76">
        <v>0</v>
      </c>
      <c r="F11" s="94">
        <f t="shared" si="0"/>
        <v>0</v>
      </c>
      <c r="G11" s="5"/>
      <c r="H11" s="94">
        <f>D11/'سرمایه گذاری ها'!$O$16</f>
        <v>0</v>
      </c>
      <c r="J11" s="76">
        <v>0</v>
      </c>
    </row>
    <row r="12" spans="2:28" s="4" customFormat="1" x14ac:dyDescent="0.55000000000000004">
      <c r="B12" s="4" t="s">
        <v>47</v>
      </c>
      <c r="D12" s="76">
        <v>0</v>
      </c>
      <c r="F12" s="94">
        <f t="shared" si="0"/>
        <v>0</v>
      </c>
      <c r="G12" s="5"/>
      <c r="H12" s="94">
        <f>D12/'سرمایه گذاری ها'!$O$16</f>
        <v>0</v>
      </c>
      <c r="J12" s="76">
        <v>0</v>
      </c>
    </row>
    <row r="13" spans="2:28" s="4" customFormat="1" ht="12" customHeight="1" x14ac:dyDescent="0.55000000000000004">
      <c r="D13" s="76"/>
      <c r="F13" s="94"/>
      <c r="G13" s="5"/>
      <c r="H13" s="94"/>
      <c r="J13" s="76"/>
    </row>
    <row r="14" spans="2:28" ht="24.75" thickBot="1" x14ac:dyDescent="0.65">
      <c r="B14" s="13" t="s">
        <v>39</v>
      </c>
      <c r="D14" s="95">
        <f>SUM(D9:D12)</f>
        <v>9687556153</v>
      </c>
      <c r="E14" s="96"/>
      <c r="F14" s="97">
        <f>SUM(F9:F12)</f>
        <v>1</v>
      </c>
      <c r="G14" s="98"/>
      <c r="H14" s="99">
        <f>SUM(H9:H12)</f>
        <v>1.2244093681730876E-2</v>
      </c>
      <c r="J14" s="95">
        <f>SUM(J9:J12)</f>
        <v>37900085236</v>
      </c>
    </row>
    <row r="15" spans="2:28" ht="21.75" thickTop="1" x14ac:dyDescent="0.55000000000000004">
      <c r="D15" s="3"/>
    </row>
    <row r="16" spans="2:28" x14ac:dyDescent="0.55000000000000004">
      <c r="H16" s="2" t="s">
        <v>51</v>
      </c>
    </row>
    <row r="17" spans="2:10" x14ac:dyDescent="0.55000000000000004">
      <c r="H17" s="100"/>
    </row>
    <row r="18" spans="2:10" x14ac:dyDescent="0.55000000000000004">
      <c r="H18" s="101"/>
    </row>
    <row r="19" spans="2:10" ht="27" customHeight="1" x14ac:dyDescent="0.75">
      <c r="B19" s="130">
        <v>5</v>
      </c>
      <c r="C19" s="130"/>
      <c r="D19" s="130"/>
      <c r="E19" s="130"/>
      <c r="F19" s="130"/>
      <c r="G19" s="130"/>
      <c r="H19" s="130"/>
      <c r="I19" s="130"/>
      <c r="J19" s="130"/>
    </row>
  </sheetData>
  <sortState xmlns:xlrd2="http://schemas.microsoft.com/office/spreadsheetml/2017/richdata2" ref="B9:H12">
    <sortCondition descending="1" ref="D9:D12"/>
  </sortState>
  <mergeCells count="10">
    <mergeCell ref="B19:J19"/>
    <mergeCell ref="B2:J2"/>
    <mergeCell ref="B3:J3"/>
    <mergeCell ref="B4:J4"/>
    <mergeCell ref="B8"/>
    <mergeCell ref="D8"/>
    <mergeCell ref="F8"/>
    <mergeCell ref="H8"/>
    <mergeCell ref="D7:H7"/>
    <mergeCell ref="B6:D6"/>
  </mergeCells>
  <printOptions horizontalCentered="1" verticalCentered="1"/>
  <pageMargins left="0.7" right="0.7" top="0.75" bottom="0.75" header="0.3" footer="0.3"/>
  <pageSetup paperSize="9" scale="96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2:V19"/>
  <sheetViews>
    <sheetView rightToLeft="1" view="pageBreakPreview" topLeftCell="A2" zoomScale="85" zoomScaleNormal="55" zoomScaleSheetLayoutView="85" workbookViewId="0">
      <selection activeCell="L18" sqref="L18"/>
    </sheetView>
  </sheetViews>
  <sheetFormatPr defaultColWidth="9.140625" defaultRowHeight="21.75" customHeight="1" x14ac:dyDescent="0.25"/>
  <cols>
    <col min="1" max="1" width="2.7109375" style="77" customWidth="1"/>
    <col min="2" max="2" width="38.85546875" style="77" customWidth="1"/>
    <col min="3" max="3" width="1" style="77" customWidth="1"/>
    <col min="4" max="4" width="18.28515625" style="77" bestFit="1" customWidth="1"/>
    <col min="5" max="5" width="3" style="77" bestFit="1" customWidth="1"/>
    <col min="6" max="6" width="13.140625" style="77" bestFit="1" customWidth="1"/>
    <col min="7" max="7" width="3" style="77" bestFit="1" customWidth="1"/>
    <col min="8" max="8" width="18.28515625" style="77" bestFit="1" customWidth="1"/>
    <col min="9" max="9" width="3" style="77" bestFit="1" customWidth="1"/>
    <col min="10" max="10" width="19.5703125" style="77" bestFit="1" customWidth="1"/>
    <col min="11" max="11" width="3" style="77" bestFit="1" customWidth="1"/>
    <col min="12" max="12" width="13.140625" style="77" bestFit="1" customWidth="1"/>
    <col min="13" max="13" width="3" style="77" bestFit="1" customWidth="1"/>
    <col min="14" max="14" width="19.5703125" style="77" bestFit="1" customWidth="1"/>
    <col min="15" max="15" width="1" style="77" customWidth="1"/>
    <col min="16" max="16" width="9.140625" style="77" customWidth="1"/>
    <col min="17" max="16384" width="9.140625" style="77"/>
  </cols>
  <sheetData>
    <row r="2" spans="2:22" ht="27" customHeight="1" x14ac:dyDescent="0.25">
      <c r="B2" s="132" t="s">
        <v>46</v>
      </c>
      <c r="C2" s="132"/>
      <c r="D2" s="132"/>
      <c r="E2" s="132"/>
      <c r="F2" s="132"/>
      <c r="G2" s="132"/>
      <c r="H2" s="132"/>
      <c r="I2" s="132"/>
      <c r="J2" s="132"/>
      <c r="K2" s="132"/>
      <c r="L2" s="132"/>
      <c r="M2" s="132"/>
      <c r="N2" s="132"/>
    </row>
    <row r="3" spans="2:22" ht="27" customHeight="1" x14ac:dyDescent="0.25">
      <c r="B3" s="132" t="s">
        <v>24</v>
      </c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</row>
    <row r="4" spans="2:22" ht="27" customHeight="1" x14ac:dyDescent="0.25">
      <c r="B4" s="132" t="s">
        <v>82</v>
      </c>
      <c r="C4" s="132"/>
      <c r="D4" s="132"/>
      <c r="E4" s="132"/>
      <c r="F4" s="132"/>
      <c r="G4" s="132"/>
      <c r="H4" s="132"/>
      <c r="I4" s="132"/>
      <c r="J4" s="132"/>
      <c r="K4" s="132"/>
      <c r="L4" s="132"/>
      <c r="M4" s="132"/>
      <c r="N4" s="132"/>
    </row>
    <row r="5" spans="2:22" s="79" customFormat="1" ht="21.75" customHeight="1" x14ac:dyDescent="0.25">
      <c r="B5" s="78"/>
      <c r="C5" s="78"/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</row>
    <row r="6" spans="2:22" s="2" customFormat="1" ht="21.75" customHeight="1" x14ac:dyDescent="0.55000000000000004">
      <c r="B6" s="123" t="s">
        <v>56</v>
      </c>
      <c r="C6" s="123"/>
      <c r="D6" s="123"/>
      <c r="E6" s="123"/>
      <c r="F6" s="123"/>
      <c r="G6" s="123"/>
      <c r="H6" s="123"/>
      <c r="I6" s="123"/>
      <c r="J6" s="123"/>
      <c r="K6" s="80"/>
      <c r="L6" s="80"/>
      <c r="M6" s="80"/>
      <c r="N6" s="80"/>
      <c r="O6" s="10"/>
      <c r="P6" s="10"/>
      <c r="Q6" s="10"/>
      <c r="R6" s="10"/>
      <c r="S6" s="10"/>
      <c r="T6" s="10"/>
      <c r="U6" s="10"/>
      <c r="V6" s="10"/>
    </row>
    <row r="7" spans="2:22" s="2" customFormat="1" ht="21.75" customHeight="1" x14ac:dyDescent="0.55000000000000004">
      <c r="B7" s="81"/>
      <c r="C7" s="80"/>
      <c r="D7" s="80"/>
      <c r="E7" s="80"/>
      <c r="F7" s="80"/>
      <c r="G7" s="80"/>
      <c r="H7" s="80"/>
      <c r="I7" s="80"/>
      <c r="J7" s="80"/>
      <c r="K7" s="80"/>
      <c r="L7" s="80"/>
      <c r="M7" s="80"/>
      <c r="N7" s="80"/>
      <c r="O7" s="10"/>
      <c r="P7" s="10"/>
      <c r="Q7" s="10"/>
      <c r="R7" s="10"/>
      <c r="S7" s="10"/>
      <c r="T7" s="10"/>
      <c r="U7" s="10"/>
      <c r="V7" s="10"/>
    </row>
    <row r="8" spans="2:22" s="79" customFormat="1" ht="21.75" customHeight="1" x14ac:dyDescent="0.25">
      <c r="B8" s="82" t="s">
        <v>25</v>
      </c>
      <c r="C8" s="78"/>
      <c r="D8" s="133" t="s">
        <v>26</v>
      </c>
      <c r="E8" s="133" t="s">
        <v>26</v>
      </c>
      <c r="F8" s="133" t="s">
        <v>26</v>
      </c>
      <c r="G8" s="133" t="s">
        <v>26</v>
      </c>
      <c r="H8" s="133" t="s">
        <v>26</v>
      </c>
      <c r="I8" s="78"/>
      <c r="J8" s="133" t="s">
        <v>27</v>
      </c>
      <c r="K8" s="133" t="s">
        <v>27</v>
      </c>
      <c r="L8" s="133" t="s">
        <v>27</v>
      </c>
      <c r="M8" s="133" t="s">
        <v>27</v>
      </c>
      <c r="N8" s="133" t="s">
        <v>27</v>
      </c>
    </row>
    <row r="9" spans="2:22" s="84" customFormat="1" ht="58.5" customHeight="1" x14ac:dyDescent="0.25">
      <c r="B9" s="131" t="s">
        <v>28</v>
      </c>
      <c r="C9" s="78"/>
      <c r="D9" s="131" t="s">
        <v>29</v>
      </c>
      <c r="E9" s="83"/>
      <c r="F9" s="131" t="s">
        <v>30</v>
      </c>
      <c r="G9" s="83"/>
      <c r="H9" s="131" t="s">
        <v>31</v>
      </c>
      <c r="I9" s="78"/>
      <c r="J9" s="131" t="s">
        <v>29</v>
      </c>
      <c r="K9" s="83"/>
      <c r="L9" s="131" t="s">
        <v>30</v>
      </c>
      <c r="M9" s="83"/>
      <c r="N9" s="131" t="s">
        <v>31</v>
      </c>
    </row>
    <row r="10" spans="2:22" s="79" customFormat="1" ht="23.25" customHeight="1" x14ac:dyDescent="0.25">
      <c r="B10" s="85" t="s">
        <v>72</v>
      </c>
      <c r="C10" s="78"/>
      <c r="D10" s="102">
        <v>5871264446</v>
      </c>
      <c r="E10" s="103"/>
      <c r="F10" s="102">
        <v>524880</v>
      </c>
      <c r="G10" s="103"/>
      <c r="H10" s="102">
        <v>5870739566</v>
      </c>
      <c r="I10" s="103"/>
      <c r="J10" s="102">
        <v>23031591601</v>
      </c>
      <c r="K10" s="103"/>
      <c r="L10" s="102">
        <v>12413286</v>
      </c>
      <c r="M10" s="103"/>
      <c r="N10" s="102">
        <v>23019178315</v>
      </c>
    </row>
    <row r="11" spans="2:22" s="79" customFormat="1" ht="23.25" customHeight="1" x14ac:dyDescent="0.25">
      <c r="B11" s="85" t="s">
        <v>73</v>
      </c>
      <c r="C11" s="78"/>
      <c r="D11" s="102">
        <v>2653512109</v>
      </c>
      <c r="E11" s="103"/>
      <c r="F11" s="102">
        <v>1051128</v>
      </c>
      <c r="G11" s="103"/>
      <c r="H11" s="102">
        <v>2652460981</v>
      </c>
      <c r="I11" s="103"/>
      <c r="J11" s="102">
        <v>10420671024</v>
      </c>
      <c r="K11" s="103"/>
      <c r="L11" s="102">
        <v>11005345</v>
      </c>
      <c r="M11" s="103"/>
      <c r="N11" s="102">
        <v>10409665679</v>
      </c>
    </row>
    <row r="12" spans="2:22" s="79" customFormat="1" ht="23.25" customHeight="1" x14ac:dyDescent="0.25">
      <c r="B12" s="85" t="s">
        <v>74</v>
      </c>
      <c r="C12" s="78"/>
      <c r="D12" s="102">
        <v>1157990409</v>
      </c>
      <c r="E12" s="103"/>
      <c r="F12" s="102">
        <v>381935</v>
      </c>
      <c r="G12" s="103"/>
      <c r="H12" s="102">
        <v>1157608474</v>
      </c>
      <c r="I12" s="103"/>
      <c r="J12" s="102">
        <v>4411340207</v>
      </c>
      <c r="K12" s="103"/>
      <c r="L12" s="102">
        <v>3984531</v>
      </c>
      <c r="M12" s="103"/>
      <c r="N12" s="102">
        <v>4407355676</v>
      </c>
    </row>
    <row r="13" spans="2:22" s="79" customFormat="1" ht="23.25" customHeight="1" x14ac:dyDescent="0.25">
      <c r="B13" s="85" t="s">
        <v>75</v>
      </c>
      <c r="C13" s="78"/>
      <c r="D13" s="102">
        <v>6725398</v>
      </c>
      <c r="E13" s="103"/>
      <c r="F13" s="102">
        <v>0</v>
      </c>
      <c r="G13" s="103"/>
      <c r="H13" s="102">
        <v>6725398</v>
      </c>
      <c r="I13" s="103"/>
      <c r="J13" s="102">
        <v>38169615</v>
      </c>
      <c r="K13" s="103"/>
      <c r="L13" s="102">
        <v>0</v>
      </c>
      <c r="M13" s="103"/>
      <c r="N13" s="102">
        <v>38169615</v>
      </c>
    </row>
    <row r="14" spans="2:22" s="79" customFormat="1" ht="23.25" customHeight="1" x14ac:dyDescent="0.25">
      <c r="B14" s="85" t="s">
        <v>76</v>
      </c>
      <c r="C14" s="78"/>
      <c r="D14" s="102">
        <v>21734</v>
      </c>
      <c r="E14" s="103"/>
      <c r="F14" s="102">
        <v>0</v>
      </c>
      <c r="G14" s="103"/>
      <c r="H14" s="102">
        <v>21734</v>
      </c>
      <c r="I14" s="103"/>
      <c r="J14" s="102">
        <v>90602</v>
      </c>
      <c r="K14" s="103"/>
      <c r="L14" s="102">
        <v>0</v>
      </c>
      <c r="M14" s="103"/>
      <c r="N14" s="102">
        <v>90602</v>
      </c>
    </row>
    <row r="15" spans="2:22" s="79" customFormat="1" ht="23.25" customHeight="1" x14ac:dyDescent="0.25">
      <c r="B15" s="85"/>
      <c r="C15" s="78"/>
      <c r="D15" s="86"/>
      <c r="E15" s="87"/>
      <c r="F15" s="86"/>
      <c r="G15" s="87"/>
      <c r="H15" s="102"/>
      <c r="I15" s="87"/>
      <c r="J15" s="86"/>
      <c r="K15" s="87"/>
      <c r="L15" s="86"/>
      <c r="M15" s="87"/>
      <c r="N15" s="86"/>
    </row>
    <row r="16" spans="2:22" s="79" customFormat="1" ht="21.75" customHeight="1" thickBot="1" x14ac:dyDescent="0.3">
      <c r="B16" s="88" t="s">
        <v>39</v>
      </c>
      <c r="C16" s="89"/>
      <c r="D16" s="90">
        <f>SUM(D10:D15)</f>
        <v>9689514096</v>
      </c>
      <c r="E16" s="90"/>
      <c r="F16" s="90">
        <f>SUM(F10:F15)</f>
        <v>1957943</v>
      </c>
      <c r="G16" s="90"/>
      <c r="H16" s="90">
        <f>SUM(H10:H15)</f>
        <v>9687556153</v>
      </c>
      <c r="I16" s="90"/>
      <c r="J16" s="90">
        <f>SUM(J10:J15)</f>
        <v>37901863049</v>
      </c>
      <c r="K16" s="90"/>
      <c r="L16" s="90">
        <f>SUM(L10:L15)</f>
        <v>27403162</v>
      </c>
      <c r="M16" s="90"/>
      <c r="N16" s="90">
        <f>SUM(N10:N15)</f>
        <v>37874459887</v>
      </c>
    </row>
    <row r="17" spans="4:14" ht="21.75" customHeight="1" thickTop="1" x14ac:dyDescent="0.25">
      <c r="D17" s="91"/>
      <c r="E17" s="91"/>
      <c r="F17" s="91"/>
      <c r="G17" s="91"/>
      <c r="H17" s="91"/>
      <c r="I17" s="91"/>
      <c r="J17" s="91"/>
      <c r="K17" s="91"/>
      <c r="L17" s="91"/>
      <c r="M17" s="91"/>
      <c r="N17" s="91"/>
    </row>
    <row r="18" spans="4:14" ht="190.5" customHeight="1" x14ac:dyDescent="0.25"/>
    <row r="19" spans="4:14" ht="21.75" customHeight="1" x14ac:dyDescent="0.25">
      <c r="D19" s="92">
        <v>6</v>
      </c>
    </row>
  </sheetData>
  <sortState xmlns:xlrd2="http://schemas.microsoft.com/office/spreadsheetml/2017/richdata2" ref="B10:T19">
    <sortCondition descending="1" ref="N10:N19"/>
  </sortState>
  <mergeCells count="13">
    <mergeCell ref="B9"/>
    <mergeCell ref="B6:J6"/>
    <mergeCell ref="B2:N2"/>
    <mergeCell ref="B3:N3"/>
    <mergeCell ref="B4:N4"/>
    <mergeCell ref="L9"/>
    <mergeCell ref="N9"/>
    <mergeCell ref="J8:N8"/>
    <mergeCell ref="D9"/>
    <mergeCell ref="F9"/>
    <mergeCell ref="H9"/>
    <mergeCell ref="D8:H8"/>
    <mergeCell ref="J9"/>
  </mergeCells>
  <printOptions horizontalCentered="1" verticalCentered="1"/>
  <pageMargins left="0" right="0" top="0.75" bottom="0.75" header="0.3" footer="0.3"/>
  <pageSetup paperSize="9" scale="78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2:Z18"/>
  <sheetViews>
    <sheetView rightToLeft="1" view="pageBreakPreview" topLeftCell="A3" zoomScale="85" zoomScaleNormal="85" zoomScaleSheetLayoutView="85" workbookViewId="0">
      <selection activeCell="D14" sqref="D14"/>
    </sheetView>
  </sheetViews>
  <sheetFormatPr defaultColWidth="9.140625" defaultRowHeight="21.75" customHeight="1" x14ac:dyDescent="0.55000000000000004"/>
  <cols>
    <col min="1" max="1" width="3" style="2" customWidth="1"/>
    <col min="2" max="2" width="75.42578125" style="2" bestFit="1" customWidth="1"/>
    <col min="3" max="3" width="1" style="2" customWidth="1"/>
    <col min="4" max="4" width="18.28515625" style="2" bestFit="1" customWidth="1"/>
    <col min="5" max="5" width="1" style="2" customWidth="1"/>
    <col min="6" max="6" width="15" style="2" bestFit="1" customWidth="1"/>
    <col min="7" max="7" width="1" style="2" customWidth="1"/>
    <col min="8" max="8" width="20.140625" style="2" bestFit="1" customWidth="1"/>
    <col min="9" max="9" width="1" style="2" customWidth="1"/>
    <col min="10" max="10" width="22.5703125" style="2" customWidth="1"/>
    <col min="11" max="11" width="1" style="2" customWidth="1"/>
    <col min="12" max="12" width="9.140625" style="2" customWidth="1"/>
    <col min="13" max="16384" width="9.140625" style="2"/>
  </cols>
  <sheetData>
    <row r="2" spans="2:26" ht="31.5" customHeight="1" x14ac:dyDescent="0.55000000000000004">
      <c r="B2" s="109" t="s">
        <v>46</v>
      </c>
      <c r="C2" s="109"/>
      <c r="D2" s="109"/>
      <c r="E2" s="109"/>
      <c r="F2" s="109"/>
      <c r="G2" s="109"/>
      <c r="H2" s="109"/>
      <c r="I2" s="109"/>
      <c r="J2" s="109"/>
    </row>
    <row r="3" spans="2:26" ht="31.5" customHeight="1" x14ac:dyDescent="0.55000000000000004">
      <c r="B3" s="109" t="s">
        <v>24</v>
      </c>
      <c r="C3" s="109"/>
      <c r="D3" s="109"/>
      <c r="E3" s="109"/>
      <c r="F3" s="109"/>
      <c r="G3" s="109"/>
      <c r="H3" s="109"/>
      <c r="I3" s="109"/>
      <c r="J3" s="109"/>
    </row>
    <row r="4" spans="2:26" ht="31.5" customHeight="1" x14ac:dyDescent="0.55000000000000004">
      <c r="B4" s="109" t="s">
        <v>82</v>
      </c>
      <c r="C4" s="109"/>
      <c r="D4" s="109"/>
      <c r="E4" s="109"/>
      <c r="F4" s="109"/>
      <c r="G4" s="109"/>
      <c r="H4" s="109"/>
      <c r="I4" s="109"/>
      <c r="J4" s="109"/>
    </row>
    <row r="5" spans="2:26" ht="73.5" customHeight="1" x14ac:dyDescent="0.55000000000000004"/>
    <row r="6" spans="2:26" ht="30" x14ac:dyDescent="0.55000000000000004">
      <c r="B6" s="113" t="s">
        <v>57</v>
      </c>
      <c r="C6" s="113"/>
      <c r="D6" s="113"/>
      <c r="E6" s="113"/>
      <c r="F6" s="113"/>
      <c r="G6" s="113"/>
      <c r="H6" s="113"/>
      <c r="I6" s="113"/>
      <c r="J6" s="113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 spans="2:26" ht="30" x14ac:dyDescent="0.55000000000000004">
      <c r="B7" s="11"/>
      <c r="D7" s="68"/>
      <c r="E7" s="68"/>
      <c r="F7" s="68"/>
      <c r="G7" s="68"/>
      <c r="H7" s="68"/>
      <c r="I7" s="68"/>
      <c r="J7" s="68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 spans="2:26" s="4" customFormat="1" ht="31.5" customHeight="1" x14ac:dyDescent="0.55000000000000004">
      <c r="B8" s="136" t="s">
        <v>33</v>
      </c>
      <c r="C8" s="136" t="s">
        <v>33</v>
      </c>
      <c r="D8" s="136" t="s">
        <v>26</v>
      </c>
      <c r="E8" s="136" t="s">
        <v>26</v>
      </c>
      <c r="F8" s="136" t="s">
        <v>26</v>
      </c>
      <c r="H8" s="136" t="s">
        <v>27</v>
      </c>
      <c r="I8" s="136" t="s">
        <v>27</v>
      </c>
      <c r="J8" s="136" t="s">
        <v>27</v>
      </c>
    </row>
    <row r="9" spans="2:26" s="15" customFormat="1" ht="50.25" customHeight="1" x14ac:dyDescent="0.6">
      <c r="B9" s="135" t="s">
        <v>34</v>
      </c>
      <c r="D9" s="135" t="s">
        <v>35</v>
      </c>
      <c r="F9" s="135" t="s">
        <v>36</v>
      </c>
      <c r="H9" s="135" t="s">
        <v>35</v>
      </c>
      <c r="J9" s="135" t="s">
        <v>36</v>
      </c>
    </row>
    <row r="10" spans="2:26" s="4" customFormat="1" ht="21.75" customHeight="1" x14ac:dyDescent="0.55000000000000004">
      <c r="B10" s="18" t="s">
        <v>67</v>
      </c>
      <c r="D10" s="35">
        <v>5871264446</v>
      </c>
      <c r="E10" s="5">
        <v>0</v>
      </c>
      <c r="F10" s="9"/>
      <c r="G10" s="5">
        <v>0</v>
      </c>
      <c r="H10" s="35">
        <v>23031591601</v>
      </c>
      <c r="I10" s="5"/>
      <c r="J10" s="63"/>
    </row>
    <row r="11" spans="2:26" s="4" customFormat="1" ht="21.75" customHeight="1" x14ac:dyDescent="0.55000000000000004">
      <c r="B11" s="4" t="s">
        <v>70</v>
      </c>
      <c r="D11" s="36">
        <v>2653512109</v>
      </c>
      <c r="E11" s="5">
        <v>0</v>
      </c>
      <c r="F11" s="5"/>
      <c r="G11" s="5">
        <v>0</v>
      </c>
      <c r="H11" s="36">
        <v>10420671024</v>
      </c>
      <c r="I11" s="5"/>
      <c r="J11" s="64"/>
    </row>
    <row r="12" spans="2:26" s="4" customFormat="1" ht="21.75" customHeight="1" x14ac:dyDescent="0.55000000000000004">
      <c r="B12" s="4" t="s">
        <v>71</v>
      </c>
      <c r="D12" s="36">
        <v>1157990409</v>
      </c>
      <c r="E12" s="5">
        <v>0</v>
      </c>
      <c r="F12" s="5"/>
      <c r="G12" s="5">
        <v>0</v>
      </c>
      <c r="H12" s="36">
        <v>4411340207</v>
      </c>
      <c r="I12" s="5"/>
      <c r="J12" s="64"/>
    </row>
    <row r="13" spans="2:26" s="4" customFormat="1" ht="21.75" customHeight="1" x14ac:dyDescent="0.55000000000000004">
      <c r="B13" s="4" t="s">
        <v>68</v>
      </c>
      <c r="D13" s="36">
        <v>6725398</v>
      </c>
      <c r="E13" s="5"/>
      <c r="F13" s="5"/>
      <c r="G13" s="5"/>
      <c r="H13" s="36">
        <v>38169615</v>
      </c>
      <c r="I13" s="5"/>
      <c r="J13" s="64"/>
    </row>
    <row r="14" spans="2:26" s="4" customFormat="1" ht="21.75" customHeight="1" x14ac:dyDescent="0.55000000000000004">
      <c r="B14" s="4" t="s">
        <v>69</v>
      </c>
      <c r="D14" s="36">
        <v>21734</v>
      </c>
      <c r="E14" s="5"/>
      <c r="F14" s="5"/>
      <c r="G14" s="5"/>
      <c r="H14" s="36">
        <v>90602</v>
      </c>
      <c r="I14" s="5"/>
      <c r="J14" s="67"/>
    </row>
    <row r="15" spans="2:26" s="4" customFormat="1" ht="21.75" customHeight="1" x14ac:dyDescent="0.55000000000000004">
      <c r="D15" s="36"/>
      <c r="E15" s="5"/>
      <c r="F15" s="5"/>
      <c r="G15" s="5"/>
      <c r="H15" s="36"/>
      <c r="I15" s="5"/>
      <c r="J15" s="64"/>
    </row>
    <row r="16" spans="2:26" ht="21.75" customHeight="1" thickBot="1" x14ac:dyDescent="0.6">
      <c r="B16" s="134" t="s">
        <v>39</v>
      </c>
      <c r="C16" s="134"/>
      <c r="D16" s="37">
        <f>SUM(D10:D15)</f>
        <v>9689514096</v>
      </c>
      <c r="E16" s="38"/>
      <c r="F16" s="39"/>
      <c r="G16" s="38"/>
      <c r="H16" s="37">
        <f>SUM(H10:H15)</f>
        <v>37901863049</v>
      </c>
      <c r="I16" s="38"/>
      <c r="J16" s="39"/>
    </row>
    <row r="17" spans="4:4" ht="81.75" customHeight="1" thickTop="1" x14ac:dyDescent="0.55000000000000004"/>
    <row r="18" spans="4:4" ht="30" x14ac:dyDescent="0.75">
      <c r="D18" s="22">
        <v>7</v>
      </c>
    </row>
  </sheetData>
  <sortState xmlns:xlrd2="http://schemas.microsoft.com/office/spreadsheetml/2017/richdata2" ref="B10:J18">
    <sortCondition descending="1" ref="H10:H18"/>
  </sortState>
  <mergeCells count="13">
    <mergeCell ref="B2:J2"/>
    <mergeCell ref="B3:J3"/>
    <mergeCell ref="B4:J4"/>
    <mergeCell ref="B16:C16"/>
    <mergeCell ref="H9"/>
    <mergeCell ref="J9"/>
    <mergeCell ref="H8:J8"/>
    <mergeCell ref="B9"/>
    <mergeCell ref="B8:C8"/>
    <mergeCell ref="D9"/>
    <mergeCell ref="F9"/>
    <mergeCell ref="D8:F8"/>
    <mergeCell ref="B6:J6"/>
  </mergeCells>
  <printOptions horizontalCentered="1" verticalCentered="1"/>
  <pageMargins left="0.7" right="0.7" top="0" bottom="0" header="0.3" footer="0.3"/>
  <pageSetup paperSize="9" scale="82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2:AA17"/>
  <sheetViews>
    <sheetView rightToLeft="1" view="pageBreakPreview" zoomScaleNormal="100" zoomScaleSheetLayoutView="100" workbookViewId="0">
      <selection activeCell="D10" sqref="D10"/>
    </sheetView>
  </sheetViews>
  <sheetFormatPr defaultColWidth="9.140625" defaultRowHeight="21" x14ac:dyDescent="0.55000000000000004"/>
  <cols>
    <col min="1" max="1" width="2.5703125" style="2" customWidth="1"/>
    <col min="2" max="2" width="47.85546875" style="2" bestFit="1" customWidth="1"/>
    <col min="3" max="3" width="1" style="2" customWidth="1"/>
    <col min="4" max="4" width="17.85546875" style="2" bestFit="1" customWidth="1"/>
    <col min="5" max="5" width="1" style="2" customWidth="1"/>
    <col min="6" max="6" width="23.85546875" style="2" customWidth="1"/>
    <col min="7" max="8" width="1" style="2" customWidth="1"/>
    <col min="9" max="9" width="9.140625" style="2" customWidth="1"/>
    <col min="10" max="16384" width="9.140625" style="2"/>
  </cols>
  <sheetData>
    <row r="2" spans="2:27" ht="30" x14ac:dyDescent="0.55000000000000004">
      <c r="B2" s="109" t="s">
        <v>46</v>
      </c>
      <c r="C2" s="109"/>
      <c r="D2" s="109"/>
      <c r="E2" s="109"/>
      <c r="F2" s="109"/>
      <c r="G2" s="109"/>
    </row>
    <row r="3" spans="2:27" ht="30" x14ac:dyDescent="0.55000000000000004">
      <c r="B3" s="109" t="s">
        <v>24</v>
      </c>
      <c r="C3" s="109"/>
      <c r="D3" s="109"/>
      <c r="E3" s="109"/>
      <c r="F3" s="109"/>
      <c r="G3" s="109"/>
    </row>
    <row r="4" spans="2:27" ht="30" x14ac:dyDescent="0.55000000000000004">
      <c r="B4" s="109" t="s">
        <v>82</v>
      </c>
      <c r="C4" s="109"/>
      <c r="D4" s="109"/>
      <c r="E4" s="109"/>
      <c r="F4" s="109"/>
      <c r="G4" s="109"/>
    </row>
    <row r="5" spans="2:27" ht="64.5" customHeight="1" x14ac:dyDescent="0.55000000000000004"/>
    <row r="6" spans="2:27" ht="30" x14ac:dyDescent="0.55000000000000004">
      <c r="B6" s="11" t="s">
        <v>60</v>
      </c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</row>
    <row r="7" spans="2:27" ht="30" x14ac:dyDescent="0.55000000000000004">
      <c r="B7" s="11"/>
      <c r="D7" s="137" t="s">
        <v>26</v>
      </c>
      <c r="E7" s="10"/>
      <c r="F7" s="65" t="s">
        <v>63</v>
      </c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</row>
    <row r="8" spans="2:27" s="4" customFormat="1" ht="23.25" customHeight="1" x14ac:dyDescent="0.6">
      <c r="B8" s="137" t="s">
        <v>61</v>
      </c>
      <c r="C8" s="58"/>
      <c r="D8" s="138"/>
      <c r="E8" s="58"/>
      <c r="F8" s="60" t="s">
        <v>83</v>
      </c>
      <c r="G8" s="15"/>
    </row>
    <row r="9" spans="2:27" s="4" customFormat="1" ht="30" x14ac:dyDescent="0.55000000000000004">
      <c r="B9" s="138" t="s">
        <v>61</v>
      </c>
      <c r="C9" s="58"/>
      <c r="D9" s="60" t="s">
        <v>21</v>
      </c>
      <c r="E9" s="61"/>
      <c r="F9" s="60" t="s">
        <v>21</v>
      </c>
      <c r="G9" s="5"/>
    </row>
    <row r="10" spans="2:27" s="4" customFormat="1" x14ac:dyDescent="0.55000000000000004">
      <c r="B10" s="4" t="s">
        <v>62</v>
      </c>
      <c r="D10" s="59"/>
      <c r="E10" s="59"/>
      <c r="F10" s="59">
        <v>25625349</v>
      </c>
      <c r="G10" s="5"/>
    </row>
    <row r="11" spans="2:27" s="4" customFormat="1" ht="12" customHeight="1" x14ac:dyDescent="0.55000000000000004">
      <c r="D11" s="59"/>
      <c r="E11" s="59"/>
      <c r="F11" s="59"/>
      <c r="G11" s="5"/>
    </row>
    <row r="12" spans="2:27" ht="24.75" thickBot="1" x14ac:dyDescent="0.65">
      <c r="B12" s="13" t="s">
        <v>39</v>
      </c>
      <c r="D12" s="62">
        <f>SUM(D10:D11)</f>
        <v>0</v>
      </c>
      <c r="E12" s="62"/>
      <c r="F12" s="62">
        <f>SUM(F10:F11)</f>
        <v>25625349</v>
      </c>
      <c r="G12" s="23"/>
    </row>
    <row r="13" spans="2:27" ht="21.75" thickTop="1" x14ac:dyDescent="0.55000000000000004">
      <c r="D13" s="3"/>
    </row>
    <row r="17" spans="1:6" ht="27" customHeight="1" x14ac:dyDescent="0.75">
      <c r="A17" s="130">
        <v>8</v>
      </c>
      <c r="B17" s="130"/>
      <c r="C17" s="130"/>
      <c r="D17" s="130"/>
      <c r="E17" s="130"/>
      <c r="F17" s="130"/>
    </row>
  </sheetData>
  <mergeCells count="6">
    <mergeCell ref="B2:G2"/>
    <mergeCell ref="B3:G3"/>
    <mergeCell ref="B4:G4"/>
    <mergeCell ref="B8:B9"/>
    <mergeCell ref="A17:F17"/>
    <mergeCell ref="D7:D8"/>
  </mergeCells>
  <printOptions horizontalCentered="1" verticalCentered="1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3</vt:i4>
      </vt:variant>
    </vt:vector>
  </HeadingPairs>
  <TitlesOfParts>
    <vt:vector size="12" baseType="lpstr">
      <vt:lpstr>صفحه اول </vt:lpstr>
      <vt:lpstr>سرمایه گذاری ها</vt:lpstr>
      <vt:lpstr>سهام پروژه</vt:lpstr>
      <vt:lpstr>گواهی سپرده</vt:lpstr>
      <vt:lpstr>سپرده</vt:lpstr>
      <vt:lpstr>جمع درآمدها</vt:lpstr>
      <vt:lpstr>سود اوراق بهادار و سپرده بانکی</vt:lpstr>
      <vt:lpstr>درآمد سپرده بانکی</vt:lpstr>
      <vt:lpstr>سایر درآمدها</vt:lpstr>
      <vt:lpstr>'جمع درآمدها'!Print_Area</vt:lpstr>
      <vt:lpstr>'سرمایه گذاری ها'!Print_Area</vt:lpstr>
      <vt:lpstr>'صفحه اول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Mehdi Gholipour</dc:creator>
  <cp:lastModifiedBy>MohammadMehdi Sharifi</cp:lastModifiedBy>
  <cp:lastPrinted>2024-11-24T12:49:28Z</cp:lastPrinted>
  <dcterms:created xsi:type="dcterms:W3CDTF">2021-12-28T12:49:50Z</dcterms:created>
  <dcterms:modified xsi:type="dcterms:W3CDTF">2025-04-29T13:40:51Z</dcterms:modified>
</cp:coreProperties>
</file>